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tabRatio="970" firstSheet="1" activeTab="1"/>
  </bookViews>
  <sheets>
    <sheet name="ID" sheetId="9" state="hidden" r:id="rId1"/>
    <sheet name="КП - ОФЕРТА" sheetId="2" r:id="rId2"/>
    <sheet name="1.1. Анкета" sheetId="1" r:id="rId3"/>
    <sheet name="1.2. Анкета. Виды работ" sheetId="12" r:id="rId4"/>
    <sheet name="1.3. Анкета. Баланс" sheetId="13" r:id="rId5"/>
    <sheet name="2. Соответствие требованиям" sheetId="4" r:id="rId6"/>
    <sheet name="3. Кадры" sheetId="5" r:id="rId7"/>
    <sheet name="4. МТР" sheetId="6" r:id="rId8"/>
    <sheet name="5. Собственники" sheetId="7" r:id="rId9"/>
    <sheet name="6.1. Опыт" sheetId="3" r:id="rId10"/>
    <sheet name="6.2. Претензии" sheetId="14" r:id="rId11"/>
    <sheet name="6.3. Суд. решения" sheetId="15" r:id="rId12"/>
    <sheet name="6.4. Субподрядчики" sheetId="16" r:id="rId13"/>
    <sheet name="Согласие" sheetId="17" r:id="rId14"/>
    <sheet name="~" sheetId="10" state="hidden" r:id="rId15"/>
    <sheet name="Выборы" sheetId="11" state="hidden" r:id="rId16"/>
  </sheets>
  <definedNames>
    <definedName name="ВНЕОБОРОТНЫЕ_АКТИВЫ">'1.3. Анкета. Баланс'!$D$24</definedName>
    <definedName name="Доходы_будущих_периодов">'1.3. Анкета. Баланс'!$D$15</definedName>
    <definedName name="_xlnm.Print_Titles" localSheetId="2">'1.1. Анкета'!$1:$2</definedName>
    <definedName name="_xlnm.Print_Titles" localSheetId="3">'1.2. Анкета. Виды работ'!$2:$3</definedName>
    <definedName name="_xlnm.Print_Titles" localSheetId="4">'1.3. Анкета. Баланс'!$2:$3</definedName>
    <definedName name="_xlnm.Print_Titles" localSheetId="5">'2. Соответствие требованиям'!$2:$4</definedName>
    <definedName name="_xlnm.Print_Titles" localSheetId="6">'3. Кадры'!$2:$6</definedName>
    <definedName name="_xlnm.Print_Titles" localSheetId="7">'4. МТР'!$2:$5</definedName>
    <definedName name="_xlnm.Print_Titles" localSheetId="8">'5. Собственники'!$2:$7</definedName>
    <definedName name="_xlnm.Print_Titles" localSheetId="9">'6.1. Опыт'!$2:$6</definedName>
    <definedName name="_xlnm.Print_Titles" localSheetId="10">'6.2. Претензии'!$2:$6</definedName>
    <definedName name="_xlnm.Print_Titles" localSheetId="11">'6.3. Суд. решения'!$2:$8</definedName>
    <definedName name="_xlnm.Print_Titles" localSheetId="12">'6.4. Субподрядчики'!$2:$5</definedName>
    <definedName name="_xlnm.Print_Titles" localSheetId="1">'КП - ОФЕРТА'!$1:$7</definedName>
    <definedName name="КАПИТАЛ_И_РЕЗЕРВЫ">'1.3. Анкета. Баланс'!$D$17</definedName>
    <definedName name="КРАТКОСРОЧНЫЕ_ОБЯЗАТЕЛЬСТВА">'1.3. Анкета. Баланс'!$D$12</definedName>
    <definedName name="НаличиеКадровыхРесурсов">'2. Соответствие требованиям'!$E$16</definedName>
    <definedName name="НаличиеМатериальноТехническихРесурсов">'2. Соответствие требованиям'!$E$17</definedName>
    <definedName name="_xlnm.Print_Area" localSheetId="3">'1.2. Анкета. Виды работ'!$A$1:$D$104</definedName>
    <definedName name="_xlnm.Print_Area" localSheetId="4">'1.3. Анкета. Баланс'!$A$1:$E$33</definedName>
    <definedName name="_xlnm.Print_Area" localSheetId="13">Согласие!$A$1:$AK$43</definedName>
    <definedName name="ОБОРОТНЫЕ_АКТИВЫ">'1.3. Анкета. Баланс'!$D$4</definedName>
    <definedName name="ОсновнаяИнформация_АдресЭлектроннойПочтыУчастника" localSheetId="3">'1.2. Анкета. Виды работ'!$D$8</definedName>
    <definedName name="ОсновнаяИнформация_АдресЭлектроннойПочтыУчастника">'1.1. Анкета'!$D$8</definedName>
    <definedName name="ОсновнаяИнформация_ГородМестонахождения">'1.1. Анкета'!$D$6</definedName>
    <definedName name="ОсновнаяИнформация_ИННУчастника" localSheetId="3">'1.2. Анкета. Виды работ'!$D$12</definedName>
    <definedName name="ОсновнаяИнформация_ИННУчастника">'1.1. Анкета'!$D$12</definedName>
    <definedName name="ОсновнаяИнформация_КППУчастника" localSheetId="3">'1.2. Анкета. Виды работ'!$D$13</definedName>
    <definedName name="ОсновнаяИнформация_КППУчастника">'1.1. Анкета'!$D$13</definedName>
    <definedName name="ОсновнаяИнформация_МестонахождениеУчастника" localSheetId="3">'1.2. Анкета. Виды работ'!$D$6</definedName>
    <definedName name="ОсновнаяИнформация_МестонахождениеУчастника">'1.1. Анкета'!$D$5</definedName>
    <definedName name="ОсновнаяИнформация_НаименованиеУчастника" localSheetId="3">'1.2. Анкета. Виды работ'!$D$5</definedName>
    <definedName name="ОсновнаяИнформация_НаименованиеУчастника">'1.1. Анкета'!$D$3</definedName>
    <definedName name="ОсновнаяИнформация_ОГРНУчастника" localSheetId="3">'1.2. Анкета. Виды работ'!$D$11</definedName>
    <definedName name="ОсновнаяИнформация_ОГРНУчастника">'1.1. Анкета'!$D$11</definedName>
    <definedName name="ОсновнаяИнформация_ОКВЭДУчастника" localSheetId="3">'1.2. Анкета. Виды работ'!$D$15</definedName>
    <definedName name="ОсновнаяИнформация_ОКВЭДУчастника">'1.1. Анкета'!$D$15</definedName>
    <definedName name="ОсновнаяИнформация_ОКОПФУчастника" localSheetId="3">'1.2. Анкета. Виды работ'!$D$16</definedName>
    <definedName name="ОсновнаяИнформация_ОКОПФУчастника">'1.1. Анкета'!$D$16</definedName>
    <definedName name="ОсновнаяИнформация_ОКПОУчастника" localSheetId="3">'1.2. Анкета. Виды работ'!$D$14</definedName>
    <definedName name="ОсновнаяИнформация_ОКПОУчастника">'1.1. Анкета'!$D$14</definedName>
    <definedName name="ОсновнаяИнформация_ПочтовыйАдресУчастника" localSheetId="3">'1.2. Анкета. Виды работ'!$D$7</definedName>
    <definedName name="ОсновнаяИнформация_ПочтовыйАдресУчастника">'1.1. Анкета'!$D$7</definedName>
    <definedName name="Оценочные_обязательства">'1.3. Анкета. Баланс'!$D$16</definedName>
    <definedName name="ПрохождениеТехническогоАудита">'2. Соответствие требованиям'!$E$23</definedName>
    <definedName name="Финансовые_вложения">'1.3. Анкета. Баланс'!$D$11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2" l="1"/>
  <c r="C35" i="2"/>
  <c r="C34" i="2"/>
  <c r="C33" i="2"/>
  <c r="C32" i="2"/>
  <c r="C31" i="2"/>
  <c r="C30" i="2"/>
  <c r="C29" i="2"/>
  <c r="C28" i="2"/>
  <c r="C27" i="2"/>
  <c r="C26" i="2"/>
  <c r="B6" i="16"/>
  <c r="B7" i="16" s="1"/>
  <c r="B8" i="16" s="1"/>
  <c r="B2" i="16"/>
  <c r="B1" i="16"/>
  <c r="C25" i="2" l="1"/>
  <c r="C7" i="3" l="1"/>
  <c r="O2" i="10" l="1"/>
  <c r="B1" i="15"/>
  <c r="B1" i="14"/>
  <c r="B1" i="3"/>
  <c r="B1" i="7"/>
  <c r="B1" i="6"/>
  <c r="B1" i="5"/>
  <c r="B1" i="4"/>
  <c r="B1" i="13"/>
  <c r="B1" i="12"/>
  <c r="Q2" i="10" l="1"/>
  <c r="N2" i="10"/>
  <c r="M2" i="10"/>
  <c r="E2" i="10"/>
  <c r="H2" i="10"/>
  <c r="B1" i="2" l="1"/>
  <c r="B2" i="15"/>
  <c r="B2" i="14"/>
  <c r="B2" i="3"/>
  <c r="B2" i="7"/>
  <c r="B2" i="6"/>
  <c r="B2" i="5"/>
  <c r="B2" i="4"/>
  <c r="B2" i="13"/>
  <c r="B2" i="12"/>
  <c r="B1" i="1" l="1"/>
  <c r="L2" i="10" l="1"/>
  <c r="P2" i="10" l="1"/>
  <c r="T2" i="10"/>
  <c r="S2" i="10"/>
  <c r="R2" i="10" l="1"/>
  <c r="D18" i="15" l="1"/>
  <c r="C18" i="15"/>
  <c r="D17" i="15"/>
  <c r="C17" i="15"/>
  <c r="D16" i="15"/>
  <c r="C16" i="15"/>
  <c r="D15" i="15"/>
  <c r="C15" i="15"/>
  <c r="D14" i="15"/>
  <c r="C14" i="15"/>
  <c r="D13" i="15"/>
  <c r="C13" i="15"/>
  <c r="D12" i="15"/>
  <c r="C12" i="15"/>
  <c r="D11" i="15"/>
  <c r="C11" i="15"/>
  <c r="D10" i="15"/>
  <c r="C10" i="15"/>
  <c r="D9" i="15"/>
  <c r="C9" i="15"/>
  <c r="B9" i="15"/>
  <c r="B10" i="15" s="1"/>
  <c r="B11" i="15" s="1"/>
  <c r="B12" i="15" s="1"/>
  <c r="B13" i="15" s="1"/>
  <c r="B14" i="15" s="1"/>
  <c r="B15" i="15" s="1"/>
  <c r="B16" i="15" s="1"/>
  <c r="B17" i="15" s="1"/>
  <c r="B18" i="15" s="1"/>
  <c r="D16" i="14"/>
  <c r="C16" i="14"/>
  <c r="D15" i="14"/>
  <c r="C15" i="14"/>
  <c r="D14" i="14"/>
  <c r="C14" i="14"/>
  <c r="D13" i="14"/>
  <c r="C13" i="14"/>
  <c r="D12" i="14"/>
  <c r="C12" i="14"/>
  <c r="D11" i="14"/>
  <c r="C11" i="14"/>
  <c r="D10" i="14"/>
  <c r="C10" i="14"/>
  <c r="D9" i="14"/>
  <c r="C9" i="14"/>
  <c r="D8" i="14"/>
  <c r="C8" i="14"/>
  <c r="D7" i="14"/>
  <c r="C7" i="14"/>
  <c r="B7" i="14"/>
  <c r="B8" i="14" s="1"/>
  <c r="B9" i="14" s="1"/>
  <c r="B10" i="14" s="1"/>
  <c r="B11" i="14" s="1"/>
  <c r="B12" i="14" s="1"/>
  <c r="B13" i="14" s="1"/>
  <c r="B14" i="14" s="1"/>
  <c r="B15" i="14" s="1"/>
  <c r="B16" i="14" s="1"/>
  <c r="D7" i="3" l="1"/>
  <c r="D8" i="3"/>
  <c r="D9" i="3"/>
  <c r="D10" i="3"/>
  <c r="D11" i="3"/>
  <c r="D12" i="3"/>
  <c r="D13" i="3"/>
  <c r="D14" i="3"/>
  <c r="D15" i="3"/>
  <c r="D16" i="3"/>
  <c r="C8" i="3"/>
  <c r="C9" i="3"/>
  <c r="C10" i="3"/>
  <c r="C11" i="3"/>
  <c r="C12" i="3"/>
  <c r="C13" i="3"/>
  <c r="C14" i="3"/>
  <c r="C15" i="3"/>
  <c r="C16" i="3"/>
  <c r="D24" i="13" l="1"/>
  <c r="D17" i="13"/>
  <c r="D12" i="13"/>
  <c r="D4" i="13"/>
  <c r="J2" i="10" l="1"/>
  <c r="K2" i="10"/>
  <c r="D6" i="2" l="1"/>
  <c r="D5" i="2"/>
  <c r="D3" i="2"/>
  <c r="G2" i="10" l="1"/>
  <c r="I2" i="10"/>
  <c r="F2" i="10"/>
  <c r="B4" i="7" l="1"/>
  <c r="B2" i="9"/>
  <c r="A2" i="10" s="1"/>
  <c r="D2" i="10" l="1"/>
  <c r="C2" i="10"/>
  <c r="B2" i="10"/>
  <c r="B6" i="6" l="1"/>
  <c r="B7" i="6" s="1"/>
  <c r="B8" i="6" s="1"/>
  <c r="B7" i="3" l="1"/>
  <c r="B8" i="3" s="1"/>
  <c r="B9" i="3" l="1"/>
  <c r="B10" i="3" s="1"/>
  <c r="B11" i="3" s="1"/>
  <c r="B12" i="3" s="1"/>
  <c r="B13" i="3" s="1"/>
  <c r="B14" i="3" s="1"/>
  <c r="B15" i="3" s="1"/>
  <c r="B16" i="3" s="1"/>
</calcChain>
</file>

<file path=xl/sharedStrings.xml><?xml version="1.0" encoding="utf-8"?>
<sst xmlns="http://schemas.openxmlformats.org/spreadsheetml/2006/main" count="587" uniqueCount="430">
  <si>
    <t>Анкета</t>
  </si>
  <si>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</si>
  <si>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</si>
  <si>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</si>
  <si>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</si>
  <si>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</si>
  <si>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</si>
  <si>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</si>
  <si>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</si>
  <si>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</si>
  <si>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</si>
  <si>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</si>
  <si>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</si>
  <si>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</si>
  <si>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</si>
  <si>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</si>
  <si>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Коммерческий параметр</t>
  </si>
  <si>
    <t>Значение</t>
  </si>
  <si>
    <t>Единица измерения</t>
  </si>
  <si>
    <t>Предмет договора</t>
  </si>
  <si>
    <t>—</t>
  </si>
  <si>
    <t>Страна происхождения продукции</t>
  </si>
  <si>
    <t>Россия</t>
  </si>
  <si>
    <t>Месяц</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</si>
  <si>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</si>
  <si>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</si>
  <si>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</si>
  <si>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</si>
  <si>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</si>
  <si>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</si>
  <si>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</si>
  <si>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</si>
  <si>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</si>
  <si>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</si>
  <si>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</si>
  <si>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</si>
  <si>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</si>
  <si>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</si>
  <si>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</si>
  <si>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</si>
  <si>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</si>
  <si>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</si>
  <si>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</si>
  <si>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</si>
  <si>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</si>
  <si>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</si>
  <si>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</si>
  <si>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</si>
  <si>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</si>
  <si>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</si>
  <si>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</si>
  <si>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</si>
  <si>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</si>
  <si>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Фамилия, имя, отчество специалиста</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</si>
  <si>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</si>
  <si>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</si>
  <si>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</si>
  <si>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</si>
  <si>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</si>
  <si>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</si>
  <si>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</si>
  <si>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</si>
  <si>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</si>
  <si>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</si>
  <si>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</si>
  <si>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материально-технических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</si>
  <si>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</si>
  <si>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</si>
  <si>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</si>
  <si>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</si>
  <si>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</si>
  <si>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</si>
  <si>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</si>
  <si>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Стаж работы в данной или аналогичной должности, месяцев</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</si>
  <si>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</si>
  <si>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</si>
  <si>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</si>
  <si>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</si>
  <si>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</si>
  <si>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</si>
  <si>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</si>
  <si>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</si>
  <si>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</si>
  <si>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</si>
  <si>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Налоговая справка</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</si>
  <si>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</si>
  <si>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</si>
  <si>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</si>
  <si>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</si>
  <si>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</si>
  <si>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</si>
  <si>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</si>
  <si>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</si>
  <si>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Кол-во представленных договоров</t>
  </si>
  <si>
    <t>IDP</t>
  </si>
  <si>
    <t>Приложения к заявке\Договоры (опыт)</t>
  </si>
  <si>
    <t>IDa</t>
  </si>
  <si>
    <t>Полное фирменное наименование 
или ФИО участника закупки</t>
  </si>
  <si>
    <t>A020101</t>
  </si>
  <si>
    <t>A020102</t>
  </si>
  <si>
    <t>A020103</t>
  </si>
  <si>
    <t>A020104</t>
  </si>
  <si>
    <t>A020105</t>
  </si>
  <si>
    <t>A020106</t>
  </si>
  <si>
    <t>A020107</t>
  </si>
  <si>
    <t>A020108</t>
  </si>
  <si>
    <t>A020109</t>
  </si>
  <si>
    <t>A020110</t>
  </si>
  <si>
    <t>A020211</t>
  </si>
  <si>
    <t>A020212</t>
  </si>
  <si>
    <t>A020213</t>
  </si>
  <si>
    <t>A020214</t>
  </si>
  <si>
    <t>A020221</t>
  </si>
  <si>
    <t>A020222</t>
  </si>
  <si>
    <t>A020223</t>
  </si>
  <si>
    <t>A020224</t>
  </si>
  <si>
    <t>A020231</t>
  </si>
  <si>
    <t>A020232</t>
  </si>
  <si>
    <t>A020233</t>
  </si>
  <si>
    <t>A020234</t>
  </si>
  <si>
    <t>A020235</t>
  </si>
  <si>
    <t>A020324</t>
  </si>
  <si>
    <t>A020325</t>
  </si>
  <si>
    <t>A020326</t>
  </si>
  <si>
    <t>A030101</t>
  </si>
  <si>
    <t>A030200</t>
  </si>
  <si>
    <t>A030300</t>
  </si>
  <si>
    <t>A030400</t>
  </si>
  <si>
    <t>A030500</t>
  </si>
  <si>
    <t>A030600</t>
  </si>
  <si>
    <t>A030700</t>
  </si>
  <si>
    <t>A030800</t>
  </si>
  <si>
    <t>A030900</t>
  </si>
  <si>
    <t>A031001</t>
  </si>
  <si>
    <t>A031101</t>
  </si>
  <si>
    <t>A031102</t>
  </si>
  <si>
    <t>A031201</t>
  </si>
  <si>
    <t>0</t>
  </si>
  <si>
    <t>1</t>
  </si>
  <si>
    <t>2</t>
  </si>
  <si>
    <t>3</t>
  </si>
  <si>
    <t>4</t>
  </si>
  <si>
    <t>5</t>
  </si>
  <si>
    <t>6</t>
  </si>
  <si>
    <t>7</t>
  </si>
  <si>
    <t>8</t>
  </si>
  <si>
    <t>9</t>
  </si>
  <si>
    <t>10</t>
  </si>
  <si>
    <t>11</t>
  </si>
  <si>
    <t>12</t>
  </si>
  <si>
    <t>13</t>
  </si>
  <si>
    <t>14</t>
  </si>
  <si>
    <t>A040100</t>
  </si>
  <si>
    <t>A050100</t>
  </si>
  <si>
    <t>A060100</t>
  </si>
  <si>
    <t>A070100</t>
  </si>
  <si>
    <t>A080200</t>
  </si>
  <si>
    <t>Справка об опыте</t>
  </si>
  <si>
    <t>FormType</t>
  </si>
  <si>
    <t>A02A08</t>
  </si>
  <si>
    <t>ИНН участника закупки</t>
  </si>
  <si>
    <t>КПП участника закупки</t>
  </si>
  <si>
    <t>A080201</t>
  </si>
  <si>
    <t>A080202</t>
  </si>
  <si>
    <t>A080203</t>
  </si>
  <si>
    <t>Гарантийный срок (гарантийный срок на результат работ, услуг, на качество товара)</t>
  </si>
  <si>
    <t>Срок договора</t>
  </si>
  <si>
    <t>Срок (период, сроки) выполнения работ (оказания услуг, поставки товаров)</t>
  </si>
  <si>
    <t>Количество объектов работ, услуг (количество поставляемого товара)</t>
  </si>
  <si>
    <t>Качество результата работ, услуг, товара</t>
  </si>
  <si>
    <t>Информация о цепочке собственников, включая бенефициаров (в том числе, конечных)</t>
  </si>
  <si>
    <t>Фирменное наименование 
или ФИО участника закупки</t>
  </si>
  <si>
    <t>Приложения к заявке\СМСП</t>
  </si>
  <si>
    <t>Отдельный документ не требуется</t>
  </si>
  <si>
    <t>A031300</t>
  </si>
  <si>
    <t>Разрешение (лицензия) на поставку продукции</t>
  </si>
  <si>
    <t>Обладание разрешением (лицензией) на поставку продукции</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</si>
  <si>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</si>
  <si>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</si>
  <si>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</si>
  <si>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</si>
  <si>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</si>
  <si>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</si>
  <si>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</si>
  <si>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</si>
  <si>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</si>
  <si>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</si>
  <si>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</si>
  <si>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A031400</t>
  </si>
  <si>
    <t>A031500</t>
  </si>
  <si>
    <t>A031600</t>
  </si>
  <si>
    <t>ФИО представителя</t>
  </si>
  <si>
    <t>Формальное соответствие требованиям</t>
  </si>
  <si>
    <t>Соответствие требованию</t>
  </si>
  <si>
    <t>Телефон</t>
  </si>
  <si>
    <t>Руководитель организации</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</si>
  <si>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</si>
  <si>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</si>
  <si>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</si>
  <si>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</si>
  <si>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</si>
  <si>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</si>
  <si>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</si>
  <si>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</si>
  <si>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</si>
  <si>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</si>
  <si>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</si>
  <si>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</si>
  <si>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</si>
  <si>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</si>
  <si>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</si>
  <si>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</si>
  <si>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</si>
  <si>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</si>
  <si>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</si>
  <si>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</si>
  <si>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</si>
  <si>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</si>
  <si>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</si>
  <si>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</si>
  <si>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</si>
  <si>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</si>
  <si>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</si>
  <si>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</si>
  <si>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</si>
  <si>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</si>
  <si>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</si>
  <si>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</si>
  <si>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</si>
  <si>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</si>
  <si>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</si>
  <si>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</si>
  <si>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</si>
  <si>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</si>
  <si>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</si>
  <si>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</si>
  <si>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</si>
  <si>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</si>
  <si>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</si>
  <si>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</si>
  <si>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</si>
  <si>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</si>
  <si>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</si>
  <si>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</si>
  <si>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</si>
  <si>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</si>
  <si>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</si>
  <si>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</si>
  <si>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</si>
  <si>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</si>
  <si>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</si>
  <si>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</si>
  <si>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</si>
  <si>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</si>
  <si>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</si>
  <si>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</si>
  <si>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</si>
  <si>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</si>
  <si>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</si>
  <si>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</si>
  <si>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</si>
  <si>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</si>
  <si>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</si>
  <si>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</si>
  <si>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</si>
  <si>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</si>
  <si>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</si>
  <si>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</si>
  <si>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</si>
  <si>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</si>
  <si>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</si>
  <si>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</si>
  <si>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</si>
  <si>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</si>
  <si>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</si>
  <si>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</si>
  <si>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</si>
  <si>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</si>
  <si>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</si>
  <si>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</si>
  <si>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</si>
  <si>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</si>
  <si>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виды работ</t>
  </si>
  <si>
    <t>Адрес сайта</t>
  </si>
  <si>
    <t>Предназначение (относительно исполнения договора)</t>
  </si>
  <si>
    <t>Зарядка и испытание огнетушителей, прочие услуги в области пожарной безопасности</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</si>
  <si>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</si>
  <si>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</si>
  <si>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</si>
  <si>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</si>
  <si>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</si>
  <si>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</si>
  <si>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</si>
  <si>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</si>
  <si>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</si>
  <si>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</si>
  <si>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</si>
  <si>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 xml:space="preserve">Сокращенное фирменное наименование </t>
  </si>
  <si>
    <t>Лицо, уполномоченное взаимодействовать с заказчиком по вопросам изменения условий коммерческого и ценового предложения</t>
  </si>
  <si>
    <t>Х</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</si>
  <si>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</si>
  <si>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</si>
  <si>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</si>
  <si>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</si>
  <si>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</si>
  <si>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</si>
  <si>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</si>
  <si>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</si>
  <si>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</si>
  <si>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</si>
  <si>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</si>
  <si>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</si>
  <si>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</si>
  <si>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</si>
  <si>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</si>
  <si>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</si>
  <si>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</si>
  <si>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</si>
  <si>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</si>
  <si>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</si>
  <si>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</si>
  <si>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</si>
  <si>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</si>
  <si>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</si>
  <si>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</si>
  <si>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</si>
  <si>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</si>
  <si>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</si>
  <si>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</si>
  <si>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Коэффициент текущей ликвидности (КТЛ)</t>
  </si>
  <si>
    <t>Коэффициента обеспеченности собственными средствами (КОСС)</t>
  </si>
  <si>
    <t>В соответствии с требованиями документации о закупке</t>
  </si>
  <si>
    <t>Условная единица</t>
  </si>
  <si>
    <t>Место (места) выполнения работ (оказания услуг, поставки товаров)</t>
  </si>
  <si>
    <t>Вид работы, услуги, которые выполняет и оказывает участник закупки</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</si>
  <si>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</si>
  <si>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</si>
  <si>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</si>
  <si>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</si>
  <si>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</si>
  <si>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</si>
  <si>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</si>
  <si>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</si>
  <si>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</si>
  <si>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</si>
  <si>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</si>
  <si>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</si>
  <si>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</si>
  <si>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Суммарная цена аналогичных договоров</t>
  </si>
  <si>
    <t>Прохождение технического аудита</t>
  </si>
  <si>
    <t>Наличие кадровых ресурсов</t>
  </si>
  <si>
    <t>Наличие материально-технических ресурсов</t>
  </si>
  <si>
    <t>Приложения к заявке\Кадры</t>
  </si>
  <si>
    <t>Приложения к заявке\МТР</t>
  </si>
  <si>
    <t>Кол-во судебных</t>
  </si>
  <si>
    <t>Кол-во претензий</t>
  </si>
  <si>
    <t>Судебное решение, вступившее в силу</t>
  </si>
  <si>
    <t>Заказчик (в т. ч. заказчики Группы En+), обратившийся с иксом в суд</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</si>
  <si>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</si>
  <si>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</si>
  <si>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</si>
  <si>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</si>
  <si>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</si>
  <si>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</si>
  <si>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Анкета: данные бухгалтерской отчетности</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</si>
  <si>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</si>
  <si>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</si>
  <si>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</si>
  <si>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</si>
  <si>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</si>
  <si>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</si>
  <si>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</si>
  <si>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</si>
  <si>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</si>
  <si>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</si>
  <si>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A020111</t>
  </si>
  <si>
    <t>A020112</t>
  </si>
  <si>
    <t>1. Справка о кадровых ресурсах</t>
  </si>
  <si>
    <t>1. Справка о материально-технических ресурсах</t>
  </si>
  <si>
    <t>Эл. почта представителя</t>
  </si>
  <si>
    <t>Город местонахождения</t>
  </si>
  <si>
    <t>Должность представителя</t>
  </si>
  <si>
    <t>Телефон представителя</t>
  </si>
  <si>
    <t>Статус аналогичности</t>
  </si>
  <si>
    <t>Является аналогичным</t>
  </si>
  <si>
    <t>Указываются судебные решения, вступившие в силу, с участием лиц, указанных в приложении №1 к положению о закупке товаров, работ, услуг ПАО «Иркутскэнерго»,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</si>
  <si>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r>
      <t>1.</t>
    </r>
    <r>
      <rPr>
        <sz val="7"/>
        <color theme="1"/>
        <rFont val="Arial"/>
        <family val="2"/>
        <charset val="204"/>
      </rPr>
      <t xml:space="preserve">       </t>
    </r>
    <r>
      <rPr>
        <sz val="10"/>
        <color theme="1"/>
        <rFont val="Arial"/>
        <family val="2"/>
        <charset val="204"/>
      </rPr>
      <t> </t>
    </r>
  </si>
  <si>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</si>
  <si>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</si>
  <si>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Настоящим подтверждаю согласие участника закупки с требованиями документации о закупке, в том числе с проектом договора.</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</si>
  <si>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</si>
  <si>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</si>
  <si>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Объем исполнения, рублей без учета НДС</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</si>
  <si>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договор не соответствует требованиям</t>
    </r>
  </si>
  <si>
    <r>
      <t xml:space="preserve">Ссылки на пункты </t>
    </r>
    <r>
      <rPr>
        <b/>
        <sz val="9"/>
        <color theme="5" tint="-0.249977111117893"/>
        <rFont val="Calibri"/>
        <family val="2"/>
        <charset val="204"/>
        <scheme val="minor"/>
      </rPr>
      <t>договора, представленного участником,</t>
    </r>
    <r>
      <rPr>
        <b/>
        <sz val="9"/>
        <color theme="1"/>
        <rFont val="Calibri"/>
        <family val="2"/>
        <scheme val="minor"/>
      </rPr>
      <t xml:space="preserve"> из которых следует, что договор не соответствует требованиям</t>
    </r>
  </si>
  <si>
    <t>Суммарный объем исполнения</t>
  </si>
  <si>
    <t>Коммерческое предложение - оферта</t>
  </si>
  <si>
    <t>Уведомление о привлечении субподрядчиков</t>
  </si>
  <si>
    <t>Наименование субподрядчика</t>
  </si>
  <si>
    <t>ИНН субподрядчика</t>
  </si>
  <si>
    <t>КПП субподрядчика</t>
  </si>
  <si>
    <t>Поручаемый объем работ (услуг)</t>
  </si>
  <si>
    <t>Согласие на обработку персональных данных</t>
  </si>
  <si>
    <t>(ФИО)</t>
  </si>
  <si>
    <r>
      <t>(</t>
    </r>
    <r>
      <rPr>
        <i/>
        <sz val="11"/>
        <color theme="1"/>
        <rFont val="Arial"/>
        <family val="2"/>
        <charset val="204"/>
      </rPr>
      <t>данные паспорта (или иного документа, удостоверяющего личность)</t>
    </r>
  </si>
  <si>
    <r>
      <t>-</t>
    </r>
    <r>
      <rPr>
        <sz val="7"/>
        <color theme="1"/>
        <rFont val="Times New Roman"/>
        <family val="1"/>
        <charset val="204"/>
      </rPr>
      <t xml:space="preserve">      </t>
    </r>
    <r>
      <rPr>
        <sz val="11"/>
        <color theme="1"/>
        <rFont val="Arial"/>
        <family val="2"/>
        <charset val="204"/>
      </rPr>
      <t>ФИО,</t>
    </r>
  </si>
  <si>
    <r>
      <t>-</t>
    </r>
    <r>
      <rPr>
        <sz val="7"/>
        <color theme="1"/>
        <rFont val="Times New Roman"/>
        <family val="1"/>
        <charset val="204"/>
      </rPr>
      <t xml:space="preserve">      </t>
    </r>
    <r>
      <rPr>
        <sz val="11"/>
        <color theme="1"/>
        <rFont val="Arial"/>
        <family val="2"/>
        <charset val="204"/>
      </rPr>
      <t>адрес регистрации,</t>
    </r>
  </si>
  <si>
    <r>
      <t>-</t>
    </r>
    <r>
      <rPr>
        <sz val="7"/>
        <color theme="1"/>
        <rFont val="Times New Roman"/>
        <family val="1"/>
        <charset val="204"/>
      </rPr>
      <t xml:space="preserve">      </t>
    </r>
    <r>
      <rPr>
        <sz val="11"/>
        <color theme="1"/>
        <rFont val="Arial"/>
        <family val="2"/>
        <charset val="204"/>
      </rPr>
      <t>серия, номер и дата выдачи документа, удостоверяющего личность (для физического лица),</t>
    </r>
  </si>
  <si>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</si>
  <si>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</si>
  <si>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</si>
  <si>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</si>
  <si>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</si>
  <si>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</si>
  <si>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</si>
  <si>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</si>
  <si>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r>
      <t xml:space="preserve">не возражаю против обработки </t>
    </r>
    <r>
      <rPr>
        <i/>
        <sz val="11"/>
        <color theme="1"/>
        <rFont val="Arial"/>
        <family val="2"/>
        <charset val="204"/>
      </rPr>
      <t>наименование заказчика</t>
    </r>
    <r>
      <rPr>
        <sz val="11"/>
        <color theme="1"/>
        <rFont val="Arial"/>
        <family val="2"/>
        <charset val="204"/>
      </rPr>
      <t xml:space="preserve"> (адрес:                 </t>
    </r>
  </si>
  <si>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</si>
  <si>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</si>
  <si>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</si>
  <si>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</si>
  <si>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</si>
  <si>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</si>
  <si>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</si>
  <si>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</si>
  <si>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</si>
  <si>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</si>
  <si>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</si>
  <si>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</si>
  <si>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Сведения и документы заявки на участие: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</si>
</sst>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quot;Введите наименование участника в анкете, чтобы оно появилось здесь&quot;"/>
    <numFmt numFmtId="165" formatCode="0;;"/>
    <numFmt numFmtId="166" formatCode="[&lt;=9999999999]\+###\-###\-####;\+###_ \(###\)\ ###\-####"/>
    <numFmt numFmtId="167" formatCode="General;;"/>
  </numFmts>
  <fonts count="50">
    <font>
      <sz val="11"/>
      <color theme="1"/>
      <name val="Calibri"/>
      <family val="2"/>
      <scheme val="minor"/>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4"/>
      <color theme="1"/>
      <name val="PT Sans"/>
      <family val="2"/>
      <charset val="204"/>
    </font>
    <font>
      <b/>
      <sz val="14"/>
      <color theme="1"/>
      <name val="PT Sans"/>
      <family val="2"/>
      <charset val="204"/>
    </font>
    <font>
      <b/>
      <sz val="9"/>
      <color theme="1" tint="0.34998626667073579"/>
      <name val="PT Sans"/>
      <family val="2"/>
      <charset val="204"/>
    </font>
    <font>
      <sz val="9"/>
      <color theme="1"/>
      <name val="PT Sans"/>
      <family val="2"/>
      <charset val="204"/>
    </font>
    <font>
      <sz val="12"/>
      <color theme="1"/>
      <name val="PT Sans"/>
      <family val="2"/>
      <charset val="204"/>
    </font>
    <font>
      <sz val="12"/>
      <color theme="1"/>
      <name val="Calibri"/>
      <family val="2"/>
      <scheme val="minor"/>
    </font>
    <font>
      <b/>
      <sz val="12"/>
      <color theme="1"/>
      <name val="PT Sans"/>
      <family val="2"/>
      <charset val="204"/>
    </font>
    <font>
      <u/>
      <sz val="11"/>
      <color theme="10"/>
      <name val="Calibri"/>
      <family val="2"/>
      <scheme val="minor"/>
    </font>
    <font>
      <sz val="8"/>
      <color theme="0" tint="-0.249977111117893"/>
      <name val="PT Sans"/>
      <family val="2"/>
      <charset val="204"/>
    </font>
    <font>
      <sz val="8"/>
      <color theme="0" tint="-0.249977111117893"/>
      <name val="Calibri"/>
      <family val="2"/>
      <scheme val="minor"/>
    </font>
    <font>
      <sz val="8"/>
      <name val="Calibri"/>
      <family val="2"/>
      <scheme val="minor"/>
    </font>
    <font>
      <b/>
      <sz val="11"/>
      <color theme="1"/>
      <name val="PT Sans"/>
      <family val="2"/>
      <charset val="204"/>
    </font>
    <font>
      <b/>
      <sz val="10"/>
      <color theme="1"/>
      <name val="Arial"/>
      <family val="2"/>
      <charset val="204"/>
    </font>
    <font>
      <sz val="10"/>
      <color theme="1"/>
      <name val="Arial"/>
      <family val="2"/>
      <charset val="204"/>
    </font>
    <font>
      <sz val="9"/>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b/>
      <sz val="12"/>
      <color theme="1"/>
      <name val="Arial"/>
      <family val="2"/>
      <charset val="204"/>
    </font>
    <font>
      <b/>
      <sz val="14"/>
      <color theme="1"/>
      <name val="Arial"/>
      <family val="2"/>
      <charset val="204"/>
    </font>
    <font>
      <sz val="8"/>
      <color theme="0" tint="-0.249977111117893"/>
      <name val="Arial"/>
      <family val="2"/>
      <charset val="204"/>
    </font>
    <font>
      <sz val="10"/>
      <color rgb="FF000000"/>
      <name val="Arial"/>
      <family val="2"/>
      <charset val="204"/>
    </font>
    <font>
      <sz val="10"/>
      <color theme="0" tint="-0.249977111117893"/>
      <name val="Arial"/>
      <family val="2"/>
      <charset val="204"/>
    </font>
    <font>
      <sz val="9"/>
      <color rgb="FF000000"/>
      <name val="Arial"/>
      <family val="2"/>
      <charset val="204"/>
    </font>
    <font>
      <sz val="8"/>
      <color theme="0" tint="-0.34998626667073579"/>
      <name val="Arial"/>
      <family val="2"/>
      <charset val="204"/>
    </font>
    <font>
      <b/>
      <sz val="9"/>
      <color rgb="FF000000"/>
      <name val="Arial"/>
      <family val="2"/>
      <charset val="204"/>
    </font>
    <font>
      <b/>
      <sz val="10"/>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0"/>
      <name val="Arial"/>
      <family val="2"/>
      <charset val="204"/>
    </font>
    <font>
      <u/>
      <sz val="11"/>
      <color theme="10"/>
      <name val="Arial"/>
      <family val="2"/>
      <charset val="204"/>
    </font>
    <font>
      <b/>
      <sz val="9"/>
      <color theme="1" tint="0.34998626667073579"/>
      <name val="Arial"/>
      <family val="2"/>
      <charset val="204"/>
    </font>
    <font>
      <sz val="7"/>
      <color theme="1"/>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amily val="2"/>
      <charset val="204"/>
    </font>
    <font>
      <i/>
      <sz val="11"/>
      <color theme="1"/>
      <name val="Arial"/>
      <family val="2"/>
      <charset val="204"/>
    </font>
    <font>
      <sz val="11"/>
      <color theme="1"/>
      <name val="Symbol"/>
      <family val="1"/>
      <charset val="2"/>
    </font>
    <font>
      <sz val="7"/>
      <color theme="1"/>
      <name val="Times New Roman"/>
      <family val="1"/>
      <charset val="204"/>
    </font>
  </fonts>
  <fills count="4">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s>
  <borders count="5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right style="medium">
        <color theme="1"/>
      </right>
      <top style="thin">
        <color theme="0" tint="-0.499984740745262"/>
      </top>
      <bottom style="thin">
        <color theme="0" tint="-0.499984740745262"/>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top style="thin">
        <color indexed="64"/>
      </top>
      <bottom/>
      <diagonal/>
    </border>
    <border>
      <left style="medium">
        <color theme="1"/>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theme="1"/>
      </right>
      <top style="thin">
        <color theme="0" tint="-0.499984740745262"/>
      </top>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top/>
      <bottom style="medium">
        <color indexed="64"/>
      </bottom>
      <diagonal/>
    </border>
    <border>
      <left/>
      <right style="thin">
        <color theme="1" tint="0.499984740745262"/>
      </right>
      <top style="thin">
        <color theme="1" tint="0.499984740745262"/>
      </top>
      <bottom/>
      <diagonal/>
    </border>
    <border>
      <left style="dotted">
        <color indexed="64"/>
      </left>
      <right style="dotted">
        <color indexed="64"/>
      </right>
      <top style="dotted">
        <color indexed="64"/>
      </top>
      <bottom style="dotted">
        <color indexed="64"/>
      </bottom>
      <diagonal/>
    </border>
  </borders>
  <cellStyleXfs count="2">
    <xf numFmtId="0" fontId="0" fillId="0" borderId="0"/>
    <xf numFmtId="0" fontId="15" fillId="0" borderId="0" applyNumberFormat="0" applyFill="0" applyBorder="0" applyAlignment="0" applyProtection="0"/>
  </cellStyleXfs>
  <cellXfs count="257">
    <xf numFmtId="0" fontId="0" fillId="0" borderId="0" xfId="0"/>
    <xf numFmtId="0" fontId="10" fillId="0" borderId="0" xfId="0" applyFont="1" applyAlignment="1">
      <alignment horizontal="left" vertical="center"/>
    </xf>
    <xf numFmtId="0" fontId="7" fillId="0" borderId="0" xfId="0" applyFont="1" applyAlignment="1">
      <alignment horizontal="left" vertical="center" wrapText="1"/>
    </xf>
    <xf numFmtId="0" fontId="10" fillId="0" borderId="0" xfId="0" applyFont="1" applyAlignment="1">
      <alignment horizontal="center" vertical="center"/>
    </xf>
    <xf numFmtId="0" fontId="11" fillId="0" borderId="0" xfId="0" applyFont="1"/>
    <xf numFmtId="0" fontId="13" fillId="0" borderId="0" xfId="0" applyFont="1"/>
    <xf numFmtId="0" fontId="14" fillId="0" borderId="0" xfId="0" applyFont="1" applyBorder="1" applyAlignment="1">
      <alignment vertical="top"/>
    </xf>
    <xf numFmtId="0" fontId="0" fillId="0" borderId="0" xfId="0" applyAlignment="1">
      <alignment horizontal="left" vertical="center"/>
    </xf>
    <xf numFmtId="0" fontId="0" fillId="0" borderId="0" xfId="0" applyNumberFormat="1" applyAlignment="1" applyProtection="1">
      <alignment horizontal="left" vertical="center"/>
      <protection locked="0"/>
    </xf>
    <xf numFmtId="0" fontId="7" fillId="0" borderId="0" xfId="0" applyFont="1" applyAlignment="1" applyProtection="1">
      <alignment horizontal="left" vertical="center" wrapText="1"/>
      <protection locked="0"/>
    </xf>
    <xf numFmtId="49" fontId="7" fillId="0" borderId="0" xfId="0" applyNumberFormat="1" applyFont="1" applyFill="1" applyAlignment="1" applyProtection="1">
      <alignment horizontal="left" vertical="center" wrapText="1"/>
      <protection locked="0"/>
    </xf>
    <xf numFmtId="0" fontId="7" fillId="0" borderId="0" xfId="0" applyNumberFormat="1" applyFont="1" applyAlignment="1" applyProtection="1">
      <alignment horizontal="left" vertical="center" wrapText="1"/>
      <protection locked="0"/>
    </xf>
    <xf numFmtId="0" fontId="14" fillId="0" borderId="0" xfId="0" applyFont="1" applyBorder="1" applyAlignment="1">
      <alignment vertical="top"/>
    </xf>
    <xf numFmtId="0" fontId="0" fillId="0" borderId="0" xfId="0" applyAlignment="1">
      <alignment horizontal="left" vertical="center" wrapText="1"/>
    </xf>
    <xf numFmtId="0" fontId="0" fillId="0" borderId="0" xfId="0" applyAlignment="1">
      <alignment wrapText="1"/>
    </xf>
    <xf numFmtId="0" fontId="8" fillId="0" borderId="0" xfId="0" applyFont="1" applyAlignment="1">
      <alignment vertical="top"/>
    </xf>
    <xf numFmtId="0" fontId="9"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wrapText="1"/>
    </xf>
    <xf numFmtId="0" fontId="6" fillId="0" borderId="0" xfId="0" applyFont="1" applyAlignment="1">
      <alignment horizontal="left" vertical="center"/>
    </xf>
    <xf numFmtId="49" fontId="6" fillId="0" borderId="0" xfId="0" applyNumberFormat="1" applyFont="1" applyAlignment="1">
      <alignment vertical="center"/>
    </xf>
    <xf numFmtId="0" fontId="6" fillId="0" borderId="0" xfId="0" applyFont="1" applyAlignment="1">
      <alignment vertical="center"/>
    </xf>
    <xf numFmtId="0" fontId="6" fillId="0" borderId="11" xfId="0" applyFont="1" applyBorder="1" applyAlignment="1">
      <alignment vertical="center"/>
    </xf>
    <xf numFmtId="49" fontId="6" fillId="0" borderId="0" xfId="0" applyNumberFormat="1" applyFont="1" applyAlignment="1">
      <alignment horizontal="left" vertical="center" wrapText="1"/>
    </xf>
    <xf numFmtId="0" fontId="5" fillId="0" borderId="0" xfId="0" applyFont="1" applyAlignment="1">
      <alignment horizontal="left" vertical="center" wrapText="1"/>
    </xf>
    <xf numFmtId="0" fontId="5" fillId="0" borderId="0" xfId="0" applyNumberFormat="1" applyFont="1" applyAlignment="1" applyProtection="1">
      <alignment horizontal="left" vertical="center" wrapText="1"/>
      <protection locked="0"/>
    </xf>
    <xf numFmtId="165" fontId="6" fillId="0" borderId="4" xfId="0" applyNumberFormat="1" applyFont="1" applyBorder="1" applyAlignment="1" applyProtection="1">
      <alignment horizontal="left" vertical="center" wrapText="1"/>
    </xf>
    <xf numFmtId="49" fontId="5" fillId="0" borderId="0" xfId="0" applyNumberFormat="1" applyFont="1" applyFill="1" applyAlignment="1" applyProtection="1">
      <alignment horizontal="left" vertical="center" wrapText="1"/>
      <protection locked="0"/>
    </xf>
    <xf numFmtId="0" fontId="4" fillId="0" borderId="0" xfId="0" applyFont="1" applyAlignment="1">
      <alignment horizontal="left" vertical="center" wrapText="1"/>
    </xf>
    <xf numFmtId="0" fontId="12" fillId="0" borderId="0" xfId="0" applyFont="1" applyBorder="1" applyAlignment="1">
      <alignment horizontal="left" vertical="top"/>
    </xf>
    <xf numFmtId="0" fontId="2" fillId="0" borderId="0" xfId="0" applyFont="1" applyAlignment="1">
      <alignment horizontal="left" vertical="center" wrapText="1"/>
    </xf>
    <xf numFmtId="0" fontId="2" fillId="0" borderId="0" xfId="0" applyNumberFormat="1" applyFont="1" applyAlignment="1" applyProtection="1">
      <alignment horizontal="left" vertical="center" wrapText="1"/>
      <protection locked="0"/>
    </xf>
    <xf numFmtId="49" fontId="2" fillId="0" borderId="0" xfId="0" applyNumberFormat="1" applyFont="1" applyFill="1" applyAlignment="1" applyProtection="1">
      <alignment horizontal="left" vertical="center" wrapText="1"/>
      <protection locked="0"/>
    </xf>
    <xf numFmtId="167" fontId="0" fillId="0" borderId="0" xfId="0" applyNumberFormat="1" applyAlignment="1">
      <alignment horizontal="left" vertical="center"/>
    </xf>
    <xf numFmtId="167" fontId="0" fillId="0" borderId="0" xfId="0" applyNumberFormat="1"/>
    <xf numFmtId="0" fontId="19" fillId="0" borderId="0" xfId="0" applyFont="1" applyBorder="1" applyAlignment="1">
      <alignment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0" xfId="0" applyNumberFormat="1" applyFont="1" applyBorder="1" applyAlignment="1">
      <alignment horizontal="left" vertical="center"/>
    </xf>
    <xf numFmtId="49" fontId="1" fillId="0" borderId="0" xfId="0" applyNumberFormat="1" applyFont="1" applyBorder="1" applyAlignment="1" applyProtection="1">
      <alignment horizontal="left" vertical="center" wrapText="1"/>
      <protection locked="0"/>
    </xf>
    <xf numFmtId="0" fontId="7" fillId="0" borderId="0" xfId="0" applyFont="1" applyBorder="1" applyAlignment="1">
      <alignment horizontal="left" vertical="center" wrapText="1"/>
    </xf>
    <xf numFmtId="49" fontId="7" fillId="0" borderId="0" xfId="0" applyNumberFormat="1" applyFont="1" applyFill="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3" fontId="1" fillId="0" borderId="0" xfId="0" applyNumberFormat="1" applyFont="1" applyBorder="1" applyAlignment="1" applyProtection="1">
      <alignment horizontal="left" vertical="center" wrapText="1"/>
      <protection locked="0"/>
    </xf>
    <xf numFmtId="0" fontId="0" fillId="0" borderId="0" xfId="0" applyProtection="1">
      <protection locked="0"/>
    </xf>
    <xf numFmtId="49" fontId="20" fillId="0" borderId="3" xfId="0" applyNumberFormat="1" applyFont="1" applyBorder="1" applyAlignment="1" applyProtection="1">
      <alignment horizontal="left" vertical="center" wrapText="1"/>
      <protection locked="0"/>
    </xf>
    <xf numFmtId="49" fontId="21" fillId="0" borderId="10" xfId="0" applyNumberFormat="1" applyFont="1" applyBorder="1" applyAlignment="1" applyProtection="1">
      <alignment horizontal="left" vertical="center" wrapText="1"/>
      <protection locked="0"/>
    </xf>
    <xf numFmtId="49" fontId="21" fillId="0" borderId="22" xfId="0" applyNumberFormat="1" applyFont="1" applyBorder="1" applyAlignment="1" applyProtection="1">
      <alignment horizontal="left" vertical="center" wrapText="1"/>
      <protection locked="0"/>
    </xf>
    <xf numFmtId="0" fontId="23" fillId="0" borderId="0" xfId="0" applyFont="1"/>
    <xf numFmtId="0" fontId="24" fillId="0" borderId="0" xfId="0" applyFont="1" applyBorder="1" applyAlignment="1">
      <alignment vertical="center"/>
    </xf>
    <xf numFmtId="0" fontId="25" fillId="0" borderId="0" xfId="0" applyFont="1" applyAlignment="1">
      <alignment vertical="top"/>
    </xf>
    <xf numFmtId="0" fontId="26" fillId="0" borderId="0" xfId="0" applyFont="1" applyBorder="1" applyAlignment="1">
      <alignment vertical="top"/>
    </xf>
    <xf numFmtId="0" fontId="27" fillId="0" borderId="0" xfId="0" applyFont="1" applyBorder="1" applyAlignment="1">
      <alignment vertical="top"/>
    </xf>
    <xf numFmtId="0" fontId="28" fillId="0" borderId="0" xfId="0" applyFont="1" applyAlignment="1">
      <alignment horizontal="left" vertical="center"/>
    </xf>
    <xf numFmtId="0" fontId="28" fillId="0" borderId="0" xfId="0" applyFont="1" applyAlignment="1">
      <alignment horizontal="left" vertical="center" wrapText="1"/>
    </xf>
    <xf numFmtId="0" fontId="29" fillId="0" borderId="44" xfId="0" applyFont="1" applyBorder="1" applyAlignment="1">
      <alignment horizontal="left" vertical="center" wrapText="1"/>
    </xf>
    <xf numFmtId="0" fontId="29" fillId="0" borderId="13" xfId="0" applyFont="1" applyBorder="1" applyAlignment="1">
      <alignment horizontal="left" vertical="center" wrapText="1"/>
    </xf>
    <xf numFmtId="0" fontId="29" fillId="0" borderId="24" xfId="0" applyFont="1" applyBorder="1" applyAlignment="1">
      <alignment horizontal="left" vertical="center" wrapText="1"/>
    </xf>
    <xf numFmtId="0" fontId="29" fillId="0" borderId="50" xfId="0" applyFont="1" applyBorder="1" applyAlignment="1">
      <alignment horizontal="left" vertical="center" wrapText="1"/>
    </xf>
    <xf numFmtId="0" fontId="29" fillId="0" borderId="41" xfId="0" applyFont="1" applyBorder="1" applyAlignment="1">
      <alignment horizontal="left" vertical="center" wrapText="1"/>
    </xf>
    <xf numFmtId="0" fontId="29" fillId="0" borderId="20" xfId="0" applyFont="1" applyBorder="1" applyAlignment="1">
      <alignment horizontal="left" vertical="center" wrapText="1"/>
    </xf>
    <xf numFmtId="0" fontId="29" fillId="0" borderId="15" xfId="0" applyFont="1" applyBorder="1" applyAlignment="1">
      <alignment horizontal="left" vertical="center" wrapText="1"/>
    </xf>
    <xf numFmtId="0" fontId="22" fillId="0" borderId="0" xfId="0" applyFont="1"/>
    <xf numFmtId="0" fontId="21" fillId="0" borderId="0" xfId="0" applyFont="1"/>
    <xf numFmtId="0" fontId="21" fillId="0" borderId="0" xfId="0" applyFont="1" applyAlignment="1">
      <alignment vertical="top"/>
    </xf>
    <xf numFmtId="0" fontId="20" fillId="0" borderId="0" xfId="0" applyFont="1" applyBorder="1" applyAlignment="1">
      <alignment vertical="top"/>
    </xf>
    <xf numFmtId="0" fontId="30" fillId="0" borderId="0" xfId="0" applyFont="1" applyAlignment="1">
      <alignment horizontal="left" vertical="center"/>
    </xf>
    <xf numFmtId="166" fontId="21" fillId="0" borderId="18" xfId="0" applyNumberFormat="1" applyFont="1" applyBorder="1" applyAlignment="1" applyProtection="1">
      <alignment horizontal="left" vertical="center" wrapText="1"/>
      <protection locked="0"/>
    </xf>
    <xf numFmtId="0" fontId="30" fillId="0" borderId="0" xfId="0" applyFont="1" applyAlignment="1">
      <alignment horizontal="left" vertical="center" wrapText="1"/>
    </xf>
    <xf numFmtId="0" fontId="21" fillId="0" borderId="0" xfId="0" applyFont="1" applyBorder="1" applyAlignment="1">
      <alignment horizontal="left" vertical="center" wrapText="1"/>
    </xf>
    <xf numFmtId="0" fontId="21" fillId="0" borderId="52" xfId="0" applyFont="1" applyBorder="1"/>
    <xf numFmtId="49" fontId="21" fillId="0" borderId="45" xfId="0" applyNumberFormat="1" applyFont="1" applyBorder="1" applyAlignment="1" applyProtection="1">
      <alignment horizontal="left" vertical="center" wrapText="1"/>
      <protection locked="0"/>
    </xf>
    <xf numFmtId="49" fontId="21" fillId="0" borderId="47" xfId="0" applyNumberFormat="1" applyFont="1" applyBorder="1" applyAlignment="1" applyProtection="1">
      <alignment horizontal="left" vertical="center" wrapText="1"/>
      <protection locked="0"/>
    </xf>
    <xf numFmtId="166" fontId="21" fillId="0" borderId="47" xfId="0" applyNumberFormat="1" applyFont="1" applyBorder="1" applyAlignment="1" applyProtection="1">
      <alignment horizontal="left" vertical="center" wrapText="1"/>
      <protection locked="0"/>
    </xf>
    <xf numFmtId="49" fontId="21" fillId="0" borderId="51" xfId="0" applyNumberFormat="1" applyFont="1" applyBorder="1" applyAlignment="1" applyProtection="1">
      <alignment horizontal="left" vertical="center" wrapText="1"/>
      <protection locked="0"/>
    </xf>
    <xf numFmtId="49" fontId="21" fillId="0" borderId="42" xfId="0" applyNumberFormat="1" applyFont="1" applyBorder="1" applyAlignment="1" applyProtection="1">
      <alignment horizontal="left" vertical="center" wrapText="1"/>
      <protection locked="0"/>
    </xf>
    <xf numFmtId="49" fontId="21" fillId="0" borderId="18" xfId="0" applyNumberFormat="1" applyFont="1" applyBorder="1" applyAlignment="1" applyProtection="1">
      <alignment horizontal="left" vertical="center" wrapText="1"/>
      <protection locked="0"/>
    </xf>
    <xf numFmtId="49" fontId="21" fillId="0" borderId="21" xfId="0" applyNumberFormat="1" applyFont="1" applyBorder="1" applyAlignment="1" applyProtection="1">
      <alignment horizontal="left" vertical="center" wrapText="1"/>
      <protection locked="0"/>
    </xf>
    <xf numFmtId="49" fontId="21" fillId="0" borderId="16" xfId="0" applyNumberFormat="1" applyFont="1" applyBorder="1" applyAlignment="1" applyProtection="1">
      <alignment horizontal="left" vertical="center" wrapText="1"/>
      <protection locked="0"/>
    </xf>
    <xf numFmtId="49" fontId="21" fillId="0" borderId="39" xfId="0" applyNumberFormat="1" applyFont="1" applyBorder="1" applyAlignment="1" applyProtection="1">
      <alignment horizontal="left" vertical="center" wrapText="1"/>
      <protection locked="0"/>
    </xf>
    <xf numFmtId="0" fontId="30" fillId="0" borderId="0" xfId="0" applyFont="1" applyAlignment="1">
      <alignment vertical="center"/>
    </xf>
    <xf numFmtId="49" fontId="21" fillId="0" borderId="12" xfId="0" applyNumberFormat="1" applyFont="1" applyBorder="1" applyAlignment="1" applyProtection="1">
      <alignment horizontal="left" vertical="center"/>
      <protection locked="0"/>
    </xf>
    <xf numFmtId="49" fontId="21" fillId="0" borderId="53" xfId="0" applyNumberFormat="1" applyFont="1" applyBorder="1" applyAlignment="1" applyProtection="1">
      <alignment horizontal="left" vertical="center" wrapText="1"/>
      <protection locked="0"/>
    </xf>
    <xf numFmtId="0" fontId="0" fillId="0" borderId="0" xfId="0" applyNumberFormat="1" applyAlignment="1">
      <alignment horizontal="left" vertical="center"/>
    </xf>
    <xf numFmtId="0" fontId="25" fillId="0" borderId="0" xfId="0" applyFont="1"/>
    <xf numFmtId="0" fontId="22" fillId="0" borderId="6" xfId="0" applyFont="1" applyBorder="1" applyAlignment="1">
      <alignment vertical="center" wrapText="1"/>
    </xf>
    <xf numFmtId="0" fontId="31" fillId="0" borderId="4" xfId="0" applyFont="1" applyBorder="1" applyAlignment="1">
      <alignment horizontal="left" vertical="center" wrapText="1"/>
    </xf>
    <xf numFmtId="0" fontId="23" fillId="0" borderId="0" xfId="0" applyFont="1" applyAlignment="1" applyProtection="1">
      <alignment vertical="center"/>
    </xf>
    <xf numFmtId="0" fontId="32" fillId="0" borderId="7" xfId="0" applyFont="1" applyBorder="1" applyAlignment="1" applyProtection="1">
      <alignment horizontal="left" vertical="center" wrapText="1"/>
    </xf>
    <xf numFmtId="0" fontId="32" fillId="0" borderId="7" xfId="0" applyFont="1" applyBorder="1" applyAlignment="1">
      <alignment horizontal="left" vertical="center" wrapText="1"/>
    </xf>
    <xf numFmtId="1" fontId="33" fillId="0" borderId="2" xfId="0" applyNumberFormat="1" applyFont="1" applyBorder="1" applyAlignment="1" applyProtection="1">
      <alignment horizontal="left" vertical="center" wrapText="1"/>
    </xf>
    <xf numFmtId="1" fontId="31" fillId="0" borderId="2"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4" fontId="31" fillId="0" borderId="4" xfId="0" applyNumberFormat="1" applyFont="1" applyBorder="1" applyAlignment="1" applyProtection="1">
      <alignment horizontal="left" vertical="center" wrapText="1"/>
      <protection locked="0"/>
    </xf>
    <xf numFmtId="0" fontId="31" fillId="0" borderId="4" xfId="0" applyFont="1" applyBorder="1" applyAlignment="1" applyProtection="1">
      <alignment horizontal="left" vertical="center" wrapText="1"/>
      <protection locked="0"/>
    </xf>
    <xf numFmtId="14" fontId="31" fillId="0" borderId="4" xfId="0" applyNumberFormat="1" applyFont="1" applyBorder="1" applyAlignment="1" applyProtection="1">
      <alignment horizontal="left" vertical="center" wrapText="1"/>
      <protection locked="0"/>
    </xf>
    <xf numFmtId="1" fontId="33" fillId="0" borderId="8" xfId="0" applyNumberFormat="1" applyFont="1" applyBorder="1" applyAlignment="1" applyProtection="1">
      <alignment horizontal="left" vertical="center" wrapText="1"/>
    </xf>
    <xf numFmtId="1" fontId="31" fillId="0" borderId="8" xfId="0" applyNumberFormat="1" applyFont="1" applyBorder="1" applyAlignment="1" applyProtection="1">
      <alignment horizontal="left" vertical="center" wrapText="1"/>
    </xf>
    <xf numFmtId="49" fontId="31" fillId="0" borderId="6" xfId="0" applyNumberFormat="1" applyFont="1" applyBorder="1" applyAlignment="1" applyProtection="1">
      <alignment horizontal="left" vertical="center" wrapText="1"/>
      <protection locked="0"/>
    </xf>
    <xf numFmtId="4" fontId="31" fillId="0" borderId="6" xfId="0" applyNumberFormat="1"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14" fontId="31" fillId="0" borderId="6" xfId="0" applyNumberFormat="1" applyFont="1" applyBorder="1" applyAlignment="1" applyProtection="1">
      <alignment horizontal="left" vertical="center" wrapText="1"/>
      <protection locked="0"/>
    </xf>
    <xf numFmtId="0" fontId="22" fillId="0" borderId="0" xfId="0" applyFont="1" applyAlignment="1">
      <alignment vertical="top"/>
    </xf>
    <xf numFmtId="0" fontId="35" fillId="0" borderId="0" xfId="0" applyFont="1" applyBorder="1" applyAlignment="1">
      <alignment vertical="top"/>
    </xf>
    <xf numFmtId="0" fontId="22" fillId="0" borderId="0" xfId="0" applyFont="1" applyAlignment="1" applyProtection="1">
      <alignment vertical="center"/>
    </xf>
    <xf numFmtId="0" fontId="37" fillId="0" borderId="7" xfId="0" applyFont="1" applyBorder="1" applyAlignment="1" applyProtection="1">
      <alignment horizontal="left" vertical="center" wrapText="1"/>
    </xf>
    <xf numFmtId="0" fontId="37" fillId="0" borderId="7" xfId="0" applyFont="1" applyBorder="1" applyAlignment="1">
      <alignment horizontal="left" vertical="center" wrapText="1"/>
    </xf>
    <xf numFmtId="0" fontId="25" fillId="0" borderId="0" xfId="0" applyFont="1" applyBorder="1" applyAlignment="1">
      <alignment horizontal="left" vertical="top"/>
    </xf>
    <xf numFmtId="0" fontId="20" fillId="0" borderId="0" xfId="0" applyFont="1" applyBorder="1" applyAlignment="1">
      <alignment horizontal="left" vertical="center"/>
    </xf>
    <xf numFmtId="0" fontId="38" fillId="0" borderId="0" xfId="0" applyFont="1" applyAlignment="1">
      <alignment horizontal="left" vertical="center"/>
    </xf>
    <xf numFmtId="49" fontId="29" fillId="0" borderId="3" xfId="0" applyNumberFormat="1" applyFont="1" applyBorder="1" applyAlignment="1" applyProtection="1">
      <alignment horizontal="left" vertical="center" wrapText="1"/>
    </xf>
    <xf numFmtId="49" fontId="21" fillId="0" borderId="3" xfId="0" applyNumberFormat="1" applyFont="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xf>
    <xf numFmtId="49" fontId="21" fillId="2" borderId="10" xfId="0" applyNumberFormat="1" applyFont="1" applyFill="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protection locked="0"/>
    </xf>
    <xf numFmtId="49" fontId="21" fillId="2" borderId="22" xfId="0" applyNumberFormat="1" applyFont="1" applyFill="1" applyBorder="1" applyAlignment="1" applyProtection="1">
      <alignment horizontal="left" vertical="center" wrapText="1"/>
      <protection locked="0"/>
    </xf>
    <xf numFmtId="49" fontId="29" fillId="0" borderId="22" xfId="0" applyNumberFormat="1" applyFont="1" applyBorder="1" applyAlignment="1" applyProtection="1">
      <alignment horizontal="left" vertical="center" wrapText="1"/>
      <protection locked="0"/>
    </xf>
    <xf numFmtId="0" fontId="38" fillId="0" borderId="27" xfId="0" applyFont="1" applyBorder="1" applyAlignment="1">
      <alignment horizontal="left" vertical="center"/>
    </xf>
    <xf numFmtId="0" fontId="20" fillId="0" borderId="30" xfId="0" applyFont="1" applyBorder="1" applyAlignment="1">
      <alignment vertical="center" wrapText="1"/>
    </xf>
    <xf numFmtId="4" fontId="20" fillId="0" borderId="34" xfId="0" applyNumberFormat="1" applyFont="1" applyBorder="1" applyAlignment="1" applyProtection="1">
      <alignment horizontal="left" vertical="center" wrapText="1"/>
    </xf>
    <xf numFmtId="0" fontId="38" fillId="0" borderId="28" xfId="0" applyFont="1" applyBorder="1" applyAlignment="1">
      <alignment horizontal="left" vertical="center"/>
    </xf>
    <xf numFmtId="0" fontId="21" fillId="0" borderId="25" xfId="0" applyFont="1" applyBorder="1" applyAlignment="1">
      <alignment vertical="center" wrapText="1"/>
    </xf>
    <xf numFmtId="4" fontId="21" fillId="0" borderId="35" xfId="0" applyNumberFormat="1" applyFont="1" applyBorder="1" applyAlignment="1" applyProtection="1">
      <alignment horizontal="left" vertical="center" wrapText="1"/>
      <protection locked="0"/>
    </xf>
    <xf numFmtId="0" fontId="38" fillId="0" borderId="29" xfId="0" applyFont="1" applyBorder="1" applyAlignment="1">
      <alignment horizontal="left" vertical="center"/>
    </xf>
    <xf numFmtId="0" fontId="29" fillId="0" borderId="31" xfId="0" applyFont="1" applyBorder="1" applyAlignment="1">
      <alignment vertical="center" wrapText="1"/>
    </xf>
    <xf numFmtId="4" fontId="21" fillId="0" borderId="36" xfId="0" applyNumberFormat="1" applyFont="1" applyBorder="1" applyAlignment="1" applyProtection="1">
      <alignment horizontal="left" vertical="center" wrapText="1"/>
      <protection locked="0"/>
    </xf>
    <xf numFmtId="0" fontId="38" fillId="0" borderId="32" xfId="0" applyFont="1" applyBorder="1" applyAlignment="1">
      <alignment horizontal="left" vertical="center"/>
    </xf>
    <xf numFmtId="0" fontId="34" fillId="0" borderId="33" xfId="0" applyFont="1" applyBorder="1" applyAlignment="1">
      <alignment vertical="center" wrapText="1"/>
    </xf>
    <xf numFmtId="4" fontId="20" fillId="0" borderId="37" xfId="0" applyNumberFormat="1" applyFont="1" applyBorder="1" applyAlignment="1" applyProtection="1">
      <alignment horizontal="left" vertical="center" wrapText="1"/>
      <protection locked="0"/>
    </xf>
    <xf numFmtId="0" fontId="34" fillId="0" borderId="30" xfId="0" applyFont="1" applyBorder="1" applyAlignment="1">
      <alignment vertical="center" wrapText="1"/>
    </xf>
    <xf numFmtId="0" fontId="21" fillId="0" borderId="31" xfId="0" applyFont="1" applyBorder="1" applyAlignment="1">
      <alignment vertical="center" wrapText="1"/>
    </xf>
    <xf numFmtId="0" fontId="23" fillId="0" borderId="0" xfId="0" applyFont="1" applyProtection="1"/>
    <xf numFmtId="0" fontId="26" fillId="0" borderId="0" xfId="0" applyFont="1" applyBorder="1" applyAlignment="1" applyProtection="1">
      <alignment vertical="top"/>
    </xf>
    <xf numFmtId="0" fontId="27" fillId="0" borderId="0" xfId="0" applyFont="1" applyBorder="1" applyAlignment="1" applyProtection="1">
      <alignment vertical="top"/>
    </xf>
    <xf numFmtId="0" fontId="20" fillId="0" borderId="5" xfId="0" applyFont="1" applyBorder="1" applyAlignment="1" applyProtection="1">
      <alignment vertical="center" wrapText="1"/>
    </xf>
    <xf numFmtId="0" fontId="20" fillId="0" borderId="7" xfId="0" applyFont="1" applyBorder="1" applyAlignment="1" applyProtection="1">
      <alignment vertical="center" wrapText="1"/>
    </xf>
    <xf numFmtId="0" fontId="20" fillId="0" borderId="38" xfId="0" applyFont="1" applyFill="1" applyBorder="1" applyAlignment="1" applyProtection="1">
      <alignment vertical="center" wrapText="1"/>
    </xf>
    <xf numFmtId="0" fontId="28" fillId="0" borderId="0" xfId="0" applyFont="1" applyAlignment="1" applyProtection="1">
      <alignment horizontal="left" vertical="center"/>
    </xf>
    <xf numFmtId="0" fontId="20" fillId="0" borderId="2" xfId="0" applyFont="1" applyBorder="1" applyAlignment="1" applyProtection="1">
      <alignment horizontal="left" vertical="center" wrapText="1"/>
    </xf>
    <xf numFmtId="49" fontId="21" fillId="0" borderId="4" xfId="0" applyNumberFormat="1" applyFont="1" applyBorder="1" applyAlignment="1" applyProtection="1">
      <alignment vertical="center" wrapText="1"/>
    </xf>
    <xf numFmtId="49" fontId="21" fillId="0" borderId="4" xfId="0" applyNumberFormat="1" applyFont="1" applyBorder="1" applyAlignment="1" applyProtection="1">
      <alignment horizontal="left" vertical="center" wrapText="1"/>
      <protection locked="0"/>
    </xf>
    <xf numFmtId="0" fontId="39" fillId="0" borderId="1" xfId="1" applyFont="1" applyBorder="1" applyAlignment="1">
      <alignment horizontal="left" vertical="center" wrapText="1"/>
    </xf>
    <xf numFmtId="0" fontId="23" fillId="0" borderId="1" xfId="0" applyFont="1" applyBorder="1" applyAlignment="1">
      <alignment horizontal="left" vertical="center" wrapText="1"/>
    </xf>
    <xf numFmtId="49" fontId="21" fillId="0" borderId="6" xfId="0" applyNumberFormat="1" applyFont="1" applyBorder="1" applyAlignment="1" applyProtection="1">
      <alignment horizontal="left" vertical="center" wrapText="1"/>
      <protection locked="0"/>
    </xf>
    <xf numFmtId="0" fontId="39" fillId="0" borderId="9" xfId="1" applyFont="1" applyBorder="1" applyAlignment="1">
      <alignment horizontal="left" vertical="center" wrapText="1"/>
    </xf>
    <xf numFmtId="0" fontId="20" fillId="0" borderId="8" xfId="0" applyFont="1" applyBorder="1" applyAlignment="1" applyProtection="1">
      <alignment horizontal="left" vertical="center" wrapText="1"/>
    </xf>
    <xf numFmtId="0" fontId="20" fillId="0" borderId="5" xfId="0" applyFont="1" applyBorder="1" applyAlignment="1" applyProtection="1">
      <alignment horizontal="left" vertical="center" wrapText="1"/>
    </xf>
    <xf numFmtId="49" fontId="21" fillId="0" borderId="7" xfId="0" applyNumberFormat="1" applyFont="1" applyBorder="1" applyAlignment="1" applyProtection="1">
      <alignment horizontal="left" vertical="center" wrapText="1"/>
      <protection locked="0"/>
    </xf>
    <xf numFmtId="0" fontId="39" fillId="0" borderId="38" xfId="1" applyFont="1" applyBorder="1" applyAlignment="1">
      <alignment horizontal="left" vertical="center" wrapText="1"/>
    </xf>
    <xf numFmtId="49" fontId="21" fillId="0" borderId="4" xfId="0" applyNumberFormat="1" applyFont="1" applyBorder="1" applyAlignment="1">
      <alignment vertical="center" wrapText="1"/>
    </xf>
    <xf numFmtId="49" fontId="21" fillId="0" borderId="6" xfId="0" applyNumberFormat="1" applyFont="1" applyBorder="1" applyAlignment="1">
      <alignment vertical="center" wrapText="1"/>
    </xf>
    <xf numFmtId="49" fontId="21" fillId="0" borderId="6" xfId="0" applyNumberFormat="1" applyFont="1" applyBorder="1" applyAlignment="1">
      <alignment horizontal="left" vertical="center" wrapText="1"/>
    </xf>
    <xf numFmtId="0" fontId="27" fillId="0" borderId="3" xfId="0" applyFont="1" applyBorder="1" applyAlignment="1">
      <alignment vertical="top"/>
    </xf>
    <xf numFmtId="0" fontId="26" fillId="0" borderId="3" xfId="0" applyFont="1" applyBorder="1" applyAlignment="1">
      <alignment vertical="top"/>
    </xf>
    <xf numFmtId="0" fontId="21" fillId="0" borderId="4" xfId="0" applyFont="1" applyBorder="1" applyAlignment="1">
      <alignment vertical="center" wrapText="1"/>
    </xf>
    <xf numFmtId="0" fontId="40" fillId="0" borderId="0" xfId="0" applyFont="1" applyAlignment="1">
      <alignment horizontal="left" vertical="center"/>
    </xf>
    <xf numFmtId="0" fontId="23" fillId="0" borderId="0" xfId="0" applyFont="1" applyProtection="1">
      <protection locked="0"/>
    </xf>
    <xf numFmtId="49" fontId="21" fillId="0" borderId="4" xfId="0" applyNumberFormat="1" applyFont="1" applyBorder="1" applyAlignment="1" applyProtection="1">
      <alignment horizontal="justify" vertical="center" wrapText="1"/>
      <protection locked="0"/>
    </xf>
    <xf numFmtId="1" fontId="21" fillId="0" borderId="4" xfId="0" applyNumberFormat="1" applyFont="1" applyBorder="1" applyAlignment="1" applyProtection="1">
      <alignment horizontal="left" vertical="center" wrapText="1"/>
      <protection locked="0"/>
    </xf>
    <xf numFmtId="49" fontId="21" fillId="0" borderId="4" xfId="0" applyNumberFormat="1" applyFont="1" applyBorder="1" applyAlignment="1" applyProtection="1">
      <alignment vertical="center" wrapText="1"/>
      <protection locked="0"/>
    </xf>
    <xf numFmtId="0" fontId="21" fillId="0" borderId="4" xfId="0" applyFont="1" applyBorder="1" applyAlignment="1" applyProtection="1">
      <alignment vertical="center" wrapText="1"/>
    </xf>
    <xf numFmtId="0" fontId="21" fillId="0" borderId="2" xfId="0" applyFont="1" applyBorder="1" applyAlignment="1" applyProtection="1">
      <alignment horizontal="justify" vertical="center" wrapText="1"/>
      <protection locked="0"/>
    </xf>
    <xf numFmtId="0" fontId="21" fillId="0" borderId="4"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21" fillId="0" borderId="8" xfId="0" applyFont="1" applyBorder="1" applyAlignment="1" applyProtection="1">
      <alignment horizontal="justify" vertical="center" wrapText="1"/>
      <protection locked="0"/>
    </xf>
    <xf numFmtId="0" fontId="21" fillId="0" borderId="6" xfId="0" applyFont="1" applyBorder="1" applyAlignment="1" applyProtection="1">
      <alignment horizontal="left" vertical="center" wrapText="1"/>
      <protection locked="0"/>
    </xf>
    <xf numFmtId="0" fontId="21" fillId="0" borderId="9" xfId="0" applyFont="1" applyBorder="1" applyAlignment="1" applyProtection="1">
      <alignment horizontal="left" vertical="center" wrapText="1"/>
      <protection locked="0"/>
    </xf>
    <xf numFmtId="0" fontId="23" fillId="0" borderId="0" xfId="0" applyFont="1" applyAlignment="1">
      <alignment horizontal="left"/>
    </xf>
    <xf numFmtId="0" fontId="26" fillId="0" borderId="0" xfId="0" applyFont="1" applyBorder="1" applyAlignment="1">
      <alignment horizontal="left" vertical="top"/>
    </xf>
    <xf numFmtId="0" fontId="27" fillId="0" borderId="0" xfId="0" applyFont="1" applyBorder="1" applyAlignment="1">
      <alignment horizontal="left" vertical="top"/>
    </xf>
    <xf numFmtId="0" fontId="22" fillId="0" borderId="4" xfId="0" applyFont="1" applyBorder="1" applyAlignment="1">
      <alignment horizontal="left" vertical="center" wrapText="1"/>
    </xf>
    <xf numFmtId="0" fontId="32" fillId="0" borderId="5" xfId="0" applyFont="1" applyBorder="1" applyAlignment="1">
      <alignment horizontal="left" vertical="center" wrapText="1"/>
    </xf>
    <xf numFmtId="49" fontId="22" fillId="0" borderId="2" xfId="0" applyNumberFormat="1" applyFont="1" applyBorder="1" applyAlignment="1" applyProtection="1">
      <alignment horizontal="left" vertical="center" wrapText="1"/>
      <protection locked="0"/>
    </xf>
    <xf numFmtId="49" fontId="22" fillId="0" borderId="4" xfId="0" applyNumberFormat="1" applyFont="1" applyBorder="1" applyAlignment="1" applyProtection="1">
      <alignment horizontal="left" vertical="center" wrapText="1"/>
      <protection locked="0"/>
    </xf>
    <xf numFmtId="49" fontId="22" fillId="0" borderId="1" xfId="0" applyNumberFormat="1" applyFont="1" applyBorder="1" applyAlignment="1" applyProtection="1">
      <alignment horizontal="left" vertical="center" wrapText="1"/>
      <protection locked="0"/>
    </xf>
    <xf numFmtId="49" fontId="22" fillId="0" borderId="8" xfId="0" applyNumberFormat="1" applyFont="1" applyBorder="1" applyAlignment="1" applyProtection="1">
      <alignment horizontal="left" vertical="center" wrapText="1"/>
      <protection locked="0"/>
    </xf>
    <xf numFmtId="49" fontId="22" fillId="0" borderId="6" xfId="0" applyNumberFormat="1" applyFont="1" applyBorder="1" applyAlignment="1" applyProtection="1">
      <alignment horizontal="left" vertical="center" wrapText="1"/>
      <protection locked="0"/>
    </xf>
    <xf numFmtId="49" fontId="22" fillId="0" borderId="9" xfId="0" applyNumberFormat="1" applyFont="1" applyBorder="1" applyAlignment="1" applyProtection="1">
      <alignment horizontal="left" vertical="center" wrapText="1"/>
      <protection locked="0"/>
    </xf>
    <xf numFmtId="0" fontId="31" fillId="0" borderId="4" xfId="0" applyFont="1" applyFill="1" applyBorder="1" applyAlignment="1">
      <alignment horizontal="left" vertical="center" wrapText="1"/>
    </xf>
    <xf numFmtId="0" fontId="23" fillId="0" borderId="0" xfId="0" applyFont="1" applyAlignment="1" applyProtection="1">
      <alignment vertical="center" wrapText="1"/>
    </xf>
    <xf numFmtId="0" fontId="33" fillId="0" borderId="0" xfId="0" applyFont="1" applyBorder="1" applyAlignment="1" applyProtection="1">
      <alignment horizontal="left" vertical="center" wrapText="1"/>
    </xf>
    <xf numFmtId="165" fontId="3" fillId="0" borderId="4" xfId="0" applyNumberFormat="1" applyFont="1" applyBorder="1" applyAlignment="1" applyProtection="1">
      <alignment horizontal="left" vertical="center" wrapText="1"/>
    </xf>
    <xf numFmtId="49" fontId="6" fillId="0" borderId="0" xfId="0" applyNumberFormat="1" applyFont="1" applyAlignment="1" applyProtection="1">
      <alignment horizontal="left" vertical="center" wrapText="1"/>
    </xf>
    <xf numFmtId="0" fontId="43" fillId="0" borderId="4" xfId="0" applyFont="1" applyBorder="1" applyAlignment="1">
      <alignment horizontal="left" vertical="center" wrapText="1"/>
    </xf>
    <xf numFmtId="0" fontId="46" fillId="0" borderId="7" xfId="0" applyFont="1" applyBorder="1" applyAlignment="1">
      <alignment horizontal="left" vertical="center" wrapText="1"/>
    </xf>
    <xf numFmtId="0" fontId="8" fillId="0" borderId="0" xfId="0" applyFont="1" applyAlignment="1" applyProtection="1">
      <alignment vertical="top"/>
      <protection locked="0"/>
    </xf>
    <xf numFmtId="0" fontId="0" fillId="0" borderId="0" xfId="0" applyAlignment="1">
      <alignment horizontal="left" vertical="center" wrapText="1"/>
    </xf>
    <xf numFmtId="0" fontId="24" fillId="0" borderId="0" xfId="0" applyFont="1" applyBorder="1" applyAlignment="1">
      <alignment vertical="center"/>
    </xf>
    <xf numFmtId="0" fontId="27" fillId="0" borderId="0" xfId="0" applyFont="1" applyBorder="1" applyAlignment="1">
      <alignment vertical="top"/>
    </xf>
    <xf numFmtId="0" fontId="0" fillId="0" borderId="22" xfId="0" applyBorder="1"/>
    <xf numFmtId="0" fontId="0" fillId="0" borderId="3" xfId="0" applyBorder="1"/>
    <xf numFmtId="0" fontId="27" fillId="0" borderId="0" xfId="0" applyFont="1" applyAlignment="1">
      <alignment horizontal="center" vertical="center"/>
    </xf>
    <xf numFmtId="0" fontId="23" fillId="0" borderId="0" xfId="0" applyFont="1" applyAlignment="1">
      <alignment vertical="center"/>
    </xf>
    <xf numFmtId="0" fontId="23" fillId="0" borderId="0" xfId="0" applyFont="1" applyAlignment="1">
      <alignment horizontal="center" vertical="center"/>
    </xf>
    <xf numFmtId="0" fontId="48" fillId="0" borderId="0" xfId="0" applyFont="1" applyAlignment="1">
      <alignment vertical="center"/>
    </xf>
    <xf numFmtId="0" fontId="23" fillId="0" borderId="0" xfId="0" applyFont="1" applyAlignment="1">
      <alignment horizontal="left" vertical="center"/>
    </xf>
    <xf numFmtId="0" fontId="26" fillId="0" borderId="0" xfId="0" applyFont="1" applyAlignment="1">
      <alignment horizontal="left" vertical="center"/>
    </xf>
    <xf numFmtId="0" fontId="23" fillId="0" borderId="3" xfId="0" applyFont="1" applyBorder="1" applyAlignment="1">
      <alignment vertical="center"/>
    </xf>
    <xf numFmtId="0" fontId="47" fillId="0" borderId="3" xfId="0" applyFont="1" applyBorder="1" applyAlignment="1">
      <alignment vertical="center"/>
    </xf>
    <xf numFmtId="0" fontId="0" fillId="0" borderId="10" xfId="0" applyBorder="1"/>
    <xf numFmtId="0" fontId="0" fillId="0" borderId="0" xfId="0" applyAlignment="1">
      <alignment horizontal="center"/>
    </xf>
    <xf numFmtId="0" fontId="5" fillId="0" borderId="0" xfId="0" applyFont="1" applyAlignment="1">
      <alignment horizontal="left" vertical="center" wrapText="1"/>
    </xf>
    <xf numFmtId="0" fontId="6" fillId="0" borderId="11" xfId="0" applyFont="1" applyBorder="1" applyAlignment="1">
      <alignment horizontal="left" vertical="center" wrapText="1"/>
    </xf>
    <xf numFmtId="0" fontId="0" fillId="0" borderId="0" xfId="0" applyAlignment="1">
      <alignment horizontal="left" vertical="center" wrapText="1"/>
    </xf>
    <xf numFmtId="0" fontId="21" fillId="0" borderId="43" xfId="0" applyFont="1" applyBorder="1" applyAlignment="1">
      <alignment horizontal="left" vertical="center" wrapText="1"/>
    </xf>
    <xf numFmtId="0" fontId="21" fillId="0" borderId="46" xfId="0" applyFont="1" applyBorder="1" applyAlignment="1">
      <alignment horizontal="left" vertical="center" wrapText="1"/>
    </xf>
    <xf numFmtId="0" fontId="21" fillId="0" borderId="48" xfId="0" applyFont="1" applyBorder="1" applyAlignment="1">
      <alignment horizontal="left" vertical="center" wrapText="1"/>
    </xf>
    <xf numFmtId="0" fontId="21" fillId="0" borderId="49" xfId="0" applyFont="1" applyBorder="1" applyAlignment="1">
      <alignment horizontal="left" vertical="center" wrapText="1"/>
    </xf>
    <xf numFmtId="0" fontId="21" fillId="0" borderId="25" xfId="0" applyFont="1" applyBorder="1" applyAlignment="1">
      <alignment horizontal="left" vertical="center" wrapText="1"/>
    </xf>
    <xf numFmtId="0" fontId="21" fillId="0" borderId="26" xfId="0" applyFont="1" applyBorder="1" applyAlignment="1">
      <alignment horizontal="left" vertical="center" wrapText="1"/>
    </xf>
    <xf numFmtId="0" fontId="21" fillId="0" borderId="13" xfId="0" applyFont="1" applyBorder="1" applyAlignment="1">
      <alignment vertical="center" wrapText="1"/>
    </xf>
    <xf numFmtId="0" fontId="21" fillId="0" borderId="13" xfId="0" applyFont="1" applyBorder="1" applyAlignment="1">
      <alignment horizontal="left" vertical="center" wrapText="1"/>
    </xf>
    <xf numFmtId="0" fontId="21" fillId="0" borderId="40" xfId="0" applyFont="1" applyBorder="1" applyAlignment="1">
      <alignment horizontal="left" vertical="center" wrapText="1"/>
    </xf>
    <xf numFmtId="0" fontId="21" fillId="0" borderId="17" xfId="0" applyFont="1" applyBorder="1" applyAlignment="1">
      <alignment horizontal="left" vertical="center" wrapText="1"/>
    </xf>
    <xf numFmtId="0" fontId="21" fillId="0" borderId="23" xfId="0" applyFont="1" applyBorder="1" applyAlignment="1">
      <alignment horizontal="left" vertical="center" wrapText="1"/>
    </xf>
    <xf numFmtId="0" fontId="21" fillId="0" borderId="19" xfId="0" applyFont="1" applyBorder="1" applyAlignment="1">
      <alignment horizontal="left" vertical="center" wrapText="1"/>
    </xf>
    <xf numFmtId="0" fontId="21" fillId="0" borderId="14" xfId="0" applyFont="1" applyFill="1" applyBorder="1" applyAlignment="1">
      <alignment horizontal="left" vertical="center" wrapText="1"/>
    </xf>
    <xf numFmtId="0" fontId="21" fillId="0" borderId="17"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14" xfId="0" applyFont="1" applyBorder="1" applyAlignment="1">
      <alignment horizontal="left" vertical="center" wrapText="1"/>
    </xf>
    <xf numFmtId="0" fontId="21" fillId="0" borderId="25" xfId="0" applyFont="1" applyBorder="1" applyAlignment="1">
      <alignment vertical="center" wrapText="1"/>
    </xf>
    <xf numFmtId="0" fontId="21" fillId="0" borderId="26" xfId="0" applyFont="1" applyBorder="1" applyAlignment="1">
      <alignment vertical="center" wrapText="1"/>
    </xf>
    <xf numFmtId="0" fontId="29" fillId="0" borderId="13" xfId="0" applyFont="1" applyBorder="1" applyAlignment="1">
      <alignment horizontal="left" vertical="center" wrapText="1"/>
    </xf>
    <xf numFmtId="0" fontId="24" fillId="0" borderId="0" xfId="0" applyFont="1" applyBorder="1" applyAlignment="1">
      <alignment vertical="center"/>
    </xf>
    <xf numFmtId="0" fontId="27" fillId="0" borderId="0" xfId="0" applyFont="1" applyBorder="1" applyAlignment="1">
      <alignment vertical="top"/>
    </xf>
    <xf numFmtId="164" fontId="0" fillId="0" borderId="0" xfId="0" applyNumberFormat="1" applyAlignment="1">
      <alignment horizontal="left" vertical="center"/>
    </xf>
    <xf numFmtId="0" fontId="27" fillId="0" borderId="0" xfId="0" applyFont="1" applyBorder="1" applyAlignment="1">
      <alignment horizontal="left" vertical="top"/>
    </xf>
    <xf numFmtId="0" fontId="28" fillId="0" borderId="11" xfId="0" applyFont="1" applyBorder="1" applyAlignment="1">
      <alignment horizontal="left" vertical="center"/>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64" fontId="35" fillId="0" borderId="4" xfId="0" applyNumberFormat="1" applyFont="1" applyBorder="1" applyAlignment="1">
      <alignment horizontal="left" vertical="center" wrapText="1"/>
    </xf>
    <xf numFmtId="0" fontId="22" fillId="0" borderId="4" xfId="0" applyFont="1" applyBorder="1" applyAlignment="1" applyProtection="1">
      <alignment horizontal="left" vertical="center" wrapText="1"/>
    </xf>
    <xf numFmtId="0" fontId="22" fillId="0" borderId="4" xfId="0" applyFont="1" applyBorder="1" applyAlignment="1">
      <alignment horizontal="left" vertical="center" wrapText="1"/>
    </xf>
    <xf numFmtId="0" fontId="22" fillId="0" borderId="9" xfId="0" applyFont="1" applyBorder="1" applyAlignment="1">
      <alignment horizontal="left" vertical="center" wrapText="1"/>
    </xf>
    <xf numFmtId="0" fontId="22" fillId="0" borderId="22" xfId="0" applyFont="1" applyBorder="1" applyAlignment="1">
      <alignment horizontal="left" vertical="center" wrapText="1"/>
    </xf>
    <xf numFmtId="0" fontId="22" fillId="0" borderId="8" xfId="0" applyFont="1" applyBorder="1" applyAlignment="1">
      <alignment horizontal="left"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4" xfId="0" applyFont="1" applyBorder="1" applyAlignment="1">
      <alignment horizontal="left" vertical="center"/>
    </xf>
    <xf numFmtId="0" fontId="21" fillId="0" borderId="0" xfId="0" applyFont="1" applyAlignment="1" applyProtection="1">
      <alignment horizontal="left" vertical="center" wrapText="1"/>
      <protection locked="0"/>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42" fillId="0" borderId="6" xfId="1" applyFont="1" applyBorder="1" applyAlignment="1">
      <alignment horizontal="left" vertical="center" wrapText="1"/>
    </xf>
    <xf numFmtId="0" fontId="42" fillId="0" borderId="7" xfId="1"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21" fillId="0" borderId="0" xfId="0" applyFont="1" applyAlignment="1" applyProtection="1">
      <alignment horizontal="left" vertical="center" wrapText="1"/>
    </xf>
    <xf numFmtId="0" fontId="22" fillId="0" borderId="1" xfId="0" applyFont="1" applyBorder="1" applyAlignment="1">
      <alignment horizontal="left" vertical="center" wrapText="1"/>
    </xf>
    <xf numFmtId="0" fontId="22" fillId="0" borderId="10" xfId="0" applyFont="1" applyBorder="1" applyAlignment="1">
      <alignment horizontal="left" vertical="center" wrapText="1"/>
    </xf>
    <xf numFmtId="0" fontId="22" fillId="0" borderId="2" xfId="0" applyFont="1" applyBorder="1" applyAlignment="1">
      <alignment horizontal="left" vertical="center" wrapText="1"/>
    </xf>
    <xf numFmtId="0" fontId="22" fillId="3" borderId="54" xfId="0" applyFont="1" applyFill="1" applyBorder="1" applyAlignment="1">
      <alignment horizontal="left" vertical="center" wrapText="1"/>
    </xf>
    <xf numFmtId="0" fontId="31" fillId="0" borderId="10" xfId="0" applyFont="1" applyBorder="1" applyAlignment="1">
      <alignment horizontal="left" vertical="center" wrapText="1"/>
    </xf>
    <xf numFmtId="0" fontId="36" fillId="0" borderId="11" xfId="0" applyFont="1" applyBorder="1" applyAlignment="1">
      <alignment horizontal="left" vertical="center"/>
    </xf>
  </cellXfs>
  <cellStyles count="2">
    <cellStyle name="Гиперссылка" xfId="1" builtinId="8"/>
    <cellStyle name="Обычный" xfId="0" builtinId="0"/>
  </cellStyles>
  <dxfs count="241">
    <dxf>
      <alignment horizontal="general" vertical="bottom" textRotation="0" wrapText="1" indent="0" justifyLastLine="0" shrinkToFit="0" readingOrder="0"/>
    </dxf>
    <dxf>
      <alignment horizontal="left" vertical="center" textRotation="0" wrapText="1"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alignment horizontal="left" vertical="center" textRotation="0" wrapText="0" indent="0" justifyLastLine="0" shrinkToFit="0" readingOrder="0"/>
    </dxf>
    <dxf>
      <fill>
        <patternFill>
          <bgColor theme="0" tint="-4.9989318521683403E-2"/>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alignment horizontal="general"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CC"/>
        </patternFill>
      </fill>
    </dxf>
    <dxf>
      <fill>
        <patternFill>
          <bgColor rgb="FFFFFFCC"/>
        </patternFill>
      </fill>
    </dxf>
    <dxf>
      <alignment horizontal="left" vertical="center" textRotation="0" wrapText="0" indent="0" justifyLastLine="0" shrinkToFit="0" readingOrder="0"/>
    </dxf>
    <dxf>
      <alignment horizontal="left" vertical="center" textRotation="0" wrapText="0" indent="0" justifyLastLine="0" shrinkToFit="0" readingOrder="0"/>
    </dxf>
    <dxf>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dxf>
    <dxf>
      <alignment horizontal="left" vertical="center" textRotation="0" wrapText="0" indent="0" justifyLastLine="0" shrinkToFit="0" readingOrder="0"/>
    </dxf>
    <dxf>
      <fill>
        <patternFill>
          <bgColor rgb="FFFFFFCC"/>
        </patternFill>
      </fill>
    </dxf>
  </dxfs>
  <tableStyles count="0" defaultTableStyle="TableStyleMedium2" defaultPivotStyle="PivotStyleLight16"/>
  <colors>
    <mruColors>
      <color rgb="FFFFFFCC"/>
      <color rgb="FFA3D3FF"/>
      <color rgb="FF6DB9FF"/>
      <color rgb="FFD5DAFF"/>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ables/table1.xml><?xml version="1.0" encoding="utf-8"?>
<table xmlns="http://schemas.openxmlformats.org/spreadsheetml/2006/main" id="8" name="Идентификация" displayName="Идентификация" ref="A1:C2" totalsRowShown="0" headerRowDxfId="239" dataDxfId="238">
  <autoFilter ref="A1:C2"/>
  <tableColumns count="3">
    <tableColumn id="3" name="IDP" dataDxfId="237"/>
    <tableColumn id="4" name="IDa" dataDxfId="236">
      <calculatedColumnFormula>$A$2&amp;"-"&amp;ОсновнаяИнформация_ИННУчастника&amp;"-"&amp;ОсновнаяИнформация_КППУчастника</calculatedColumnFormula>
    </tableColumn>
    <tableColumn id="1" name="FormType" dataDxfId="235"/>
  </tableColumns>
  <tableStyleInfo name="TableStyleLight8" showFirstColumn="0" showLastColumn="0" showRowStripes="1" showColumnStripes="0"/>
</table>
</file>

<file path=xl/tables/table10.xml><?xml version="1.0" encoding="utf-8"?>
<table xmlns="http://schemas.openxmlformats.org/spreadsheetml/2006/main" id="5" name="ЦепочкаСобственников" displayName="ЦепочкаСобственников" ref="B7:P11" totalsRowShown="0" headerRowDxfId="137" dataDxfId="135" headerRowBorderDxfId="136" tableBorderDxfId="134" totalsRowBorderDxfId="133">
  <autoFilter ref="B7:P11"/>
  <tableColumns count="15">
    <tableColumn id="1" name="0" dataDxfId="132"/>
    <tableColumn id="2" name="1" dataDxfId="131"/>
    <tableColumn id="3" name="2" dataDxfId="130"/>
    <tableColumn id="4" name="3" dataDxfId="129"/>
    <tableColumn id="5" name="4" dataDxfId="128"/>
    <tableColumn id="6" name="5" dataDxfId="127"/>
    <tableColumn id="7" name="6" dataDxfId="126"/>
    <tableColumn id="8" name="7" dataDxfId="125"/>
    <tableColumn id="9" name="8" dataDxfId="124"/>
    <tableColumn id="10" name="9" dataDxfId="123"/>
    <tableColumn id="11" name="10" dataDxfId="122"/>
    <tableColumn id="12" name="11" dataDxfId="121"/>
    <tableColumn id="13" name="12" dataDxfId="120"/>
    <tableColumn id="14" name="13" dataDxfId="119"/>
    <tableColumn id="15" name="14" dataDxfId="118"/>
  </tableColumns>
  <tableStyleInfo name="TableStyleLight1" showFirstColumn="0" showLastColumn="0" showRowStripes="1" showColumnStripes="0"/>
</table>
</file>

<file path=xl/tables/table11.xml><?xml version="1.0" encoding="utf-8"?>
<table xmlns="http://schemas.openxmlformats.org/spreadsheetml/2006/main" id="2" name="СправкаОбОпыте" displayName="СправкаОбОпыте" ref="B6:P16" totalsRowShown="0" headerRowDxfId="114" dataDxfId="112" headerRowBorderDxfId="113" tableBorderDxfId="111" totalsRowBorderDxfId="110">
  <autoFilter ref="B6:P16"/>
  <tableColumns count="15">
    <tableColumn id="1" name="0" dataDxfId="109">
      <calculatedColumnFormula>IF(ISNUMBER(OFFSET(B7,-1,0)), OFFSET(B7,-1,0)+1, 1)</calculatedColumnFormula>
    </tableColumn>
    <tableColumn id="10" name="0.1" dataDxfId="108">
      <calculatedColumnFormula>ОсновнаяИнформация_НаименованиеУчастника</calculatedColumnFormula>
    </tableColumn>
    <tableColumn id="11" name="0.2" dataDxfId="107">
      <calculatedColumnFormula>ОсновнаяИнформация_ИННУчастника</calculatedColumnFormula>
    </tableColumn>
    <tableColumn id="2" name="1" dataDxfId="106"/>
    <tableColumn id="3" name="2" dataDxfId="105"/>
    <tableColumn id="4" name="3" dataDxfId="104"/>
    <tableColumn id="14" name="4" dataDxfId="103"/>
    <tableColumn id="5" name="5" dataDxfId="102"/>
    <tableColumn id="6" name="6" dataDxfId="101"/>
    <tableColumn id="7" name="7" dataDxfId="100"/>
    <tableColumn id="8" name="8" dataDxfId="99"/>
    <tableColumn id="9" name="9" dataDxfId="98"/>
    <tableColumn id="12" name="10" dataDxfId="97"/>
    <tableColumn id="13" name="11" dataDxfId="96"/>
    <tableColumn id="15" name="12" dataDxfId="95"/>
  </tableColumns>
  <tableStyleInfo name="TableStyleLight4" showFirstColumn="0" showLastColumn="0" showRowStripes="0" showColumnStripes="0"/>
</table>
</file>

<file path=xl/tables/table12.xml><?xml version="1.0" encoding="utf-8"?>
<table xmlns="http://schemas.openxmlformats.org/spreadsheetml/2006/main" id="11" name="СправкаОПретензиях" displayName="СправкаОПретензиях" ref="B6:K16" totalsRowShown="0" headerRowDxfId="86" dataDxfId="84" headerRowBorderDxfId="85" tableBorderDxfId="83" totalsRowBorderDxfId="82">
  <autoFilter ref="B6:K16"/>
  <tableColumns count="10">
    <tableColumn id="1" name="0" dataDxfId="81">
      <calculatedColumnFormula>IF(ISNUMBER(OFFSET(B7,-1,0)), OFFSET(B7,-1,0)+1, 1)</calculatedColumnFormula>
    </tableColumn>
    <tableColumn id="10" name="0.1" dataDxfId="80">
      <calculatedColumnFormula>ОсновнаяИнформация_НаименованиеУчастника</calculatedColumnFormula>
    </tableColumn>
    <tableColumn id="11" name="0.2" dataDxfId="79">
      <calculatedColumnFormula>ОсновнаяИнформация_ИННУчастника</calculatedColumnFormula>
    </tableColumn>
    <tableColumn id="2" name="1" dataDxfId="78"/>
    <tableColumn id="3" name="2" dataDxfId="77"/>
    <tableColumn id="4" name="3" dataDxfId="76"/>
    <tableColumn id="5" name="4" dataDxfId="75"/>
    <tableColumn id="6" name="5" dataDxfId="74"/>
    <tableColumn id="9" name="6" dataDxfId="73"/>
    <tableColumn id="7" name="7" dataDxfId="72"/>
  </tableColumns>
  <tableStyleInfo name="TableStyleLight4" showFirstColumn="0" showLastColumn="0" showRowStripes="0" showColumnStripes="0"/>
</table>
</file>

<file path=xl/tables/table13.xml><?xml version="1.0" encoding="utf-8"?>
<table xmlns="http://schemas.openxmlformats.org/spreadsheetml/2006/main" id="13" name="СправкаОСудебных" displayName="СправкаОСудебных" ref="B8:M18" totalsRowShown="0" headerRowDxfId="58" dataDxfId="56" headerRowBorderDxfId="57" tableBorderDxfId="55" totalsRowBorderDxfId="54">
  <autoFilter ref="B8:M18"/>
  <tableColumns count="12">
    <tableColumn id="1" name="0" dataDxfId="53">
      <calculatedColumnFormula>IF(ISNUMBER(OFFSET(B9,-1,0)), OFFSET(B9,-1,0)+1, 1)</calculatedColumnFormula>
    </tableColumn>
    <tableColumn id="10" name="0.1" dataDxfId="52">
      <calculatedColumnFormula>ОсновнаяИнформация_НаименованиеУчастника</calculatedColumnFormula>
    </tableColumn>
    <tableColumn id="11" name="0.2" dataDxfId="51">
      <calculatedColumnFormula>ОсновнаяИнформация_ИННУчастника</calculatedColumnFormula>
    </tableColumn>
    <tableColumn id="2" name="1" dataDxfId="50"/>
    <tableColumn id="3" name="2" dataDxfId="49"/>
    <tableColumn id="4" name="3" dataDxfId="48"/>
    <tableColumn id="5" name="4" dataDxfId="47"/>
    <tableColumn id="6" name="5" dataDxfId="46"/>
    <tableColumn id="12" name="6" dataDxfId="45"/>
    <tableColumn id="13" name="7" dataDxfId="44"/>
    <tableColumn id="7" name="9" dataDxfId="43"/>
    <tableColumn id="8" name="10" dataDxfId="42"/>
  </tableColumns>
  <tableStyleInfo name="TableStyleLight4" showFirstColumn="0" showLastColumn="0" showRowStripes="0" showColumnStripes="0"/>
</table>
</file>

<file path=xl/tables/table14.xml><?xml version="1.0" encoding="utf-8"?>
<table xmlns="http://schemas.openxmlformats.org/spreadsheetml/2006/main" id="15" name="МатериальноТехническиеРесурсы16" displayName="МатериальноТехническиеРесурсы16" ref="B5:G8" totalsRowShown="0" headerRowDxfId="38" dataDxfId="36" headerRowBorderDxfId="37" tableBorderDxfId="35" totalsRowBorderDxfId="34">
  <autoFilter ref="B5:G8"/>
  <tableColumns count="6">
    <tableColumn id="1" name="0" dataDxfId="33">
      <calculatedColumnFormula>IF(ISNUMBER(OFFSET(B6,-1,0)), OFFSET(B6,-1,0)+1, 1)</calculatedColumnFormula>
    </tableColumn>
    <tableColumn id="2" name="1" dataDxfId="32"/>
    <tableColumn id="3" name="2" dataDxfId="31"/>
    <tableColumn id="4" name="3" dataDxfId="30"/>
    <tableColumn id="5" name="4" dataDxfId="29"/>
    <tableColumn id="7" name="5" dataDxfId="28"/>
  </tableColumns>
  <tableStyleInfo name="TableStyleLight1" showFirstColumn="0" showLastColumn="0" showRowStripes="0" showColumnStripes="0"/>
</table>
</file>

<file path=xl/tables/table15.xml><?xml version="1.0" encoding="utf-8"?>
<table xmlns="http://schemas.openxmlformats.org/spreadsheetml/2006/main" id="6" name="ИдентификацияУчастника" displayName="ИдентификацияУчастника" ref="A1:T2" totalsRowShown="0" headerRowDxfId="26" dataDxfId="25">
  <autoFilter ref="A1:T2"/>
  <tableColumns count="20">
    <tableColumn id="1" name="IDa" dataDxfId="24">
      <calculatedColumnFormula>Идентификация[[#This Row],[IDa]]</calculatedColumnFormula>
    </tableColumn>
    <tableColumn id="2" name="Наименование участника" dataDxfId="23">
      <calculatedColumnFormula>ОсновнаяИнформация_НаименованиеУчастника</calculatedColumnFormula>
    </tableColumn>
    <tableColumn id="8" name="ИНН" dataDxfId="22">
      <calculatedColumnFormula>ОсновнаяИнформация_ИННУчастника</calculatedColumnFormula>
    </tableColumn>
    <tableColumn id="9" name="КПП" dataDxfId="21">
      <calculatedColumnFormula>ОсновнаяИнформация_КППУчастника</calculatedColumnFormula>
    </tableColumn>
    <tableColumn id="4" name="Город местонахождения" dataDxfId="20">
      <calculatedColumnFormula>ОсновнаяИнформация_ГородМестонахождения</calculatedColumnFormula>
    </tableColumn>
    <tableColumn id="13" name="ФИО представителя" dataDxfId="19">
      <calculatedColumnFormula>'1.1. Анкета'!D33</calculatedColumnFormula>
    </tableColumn>
    <tableColumn id="15" name="Телефон представителя" dataDxfId="18">
      <calculatedColumnFormula>'1.1. Анкета'!D35</calculatedColumnFormula>
    </tableColumn>
    <tableColumn id="27" name="Эл. почта представителя" dataDxfId="17">
      <calculatedColumnFormula>'1.1. Анкета'!D37</calculatedColumnFormula>
    </tableColumn>
    <tableColumn id="14" name="Должность представителя" dataDxfId="16">
      <calculatedColumnFormula>'1.1. Анкета'!D34</calculatedColumnFormula>
    </tableColumn>
    <tableColumn id="20" name="Коэффициент текущей ликвидности (КТЛ)" dataDxfId="15">
      <calculatedColumnFormula>(ОБОРОТНЫЕ_АКТИВЫ+Финансовые_вложения)/(КРАТКОСРОЧНЫЕ_ОБЯЗАТЕЛЬСТВА-Доходы_будущих_периодов-Оценочные_обязательства)</calculatedColumnFormula>
    </tableColumn>
    <tableColumn id="19" name="Коэффициента обеспеченности собственными средствами (КОСС)" dataDxfId="14">
      <calculatedColumnFormula>(КАПИТАЛ_И_РЕЗЕРВЫ-ВНЕОБОРОТНЫЕ_АКТИВЫ)/ОБОРОТНЫЕ_АКТИВЫ</calculatedColumnFormula>
    </tableColumn>
    <tableColumn id="18" name="Формальное соответствие требованиям" dataDxfId="13">
      <calculatedColumnFormula>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calculatedColumnFormula>
    </tableColumn>
    <tableColumn id="3" name="Кол-во представленных договоров" dataDxfId="12">
      <calculatedColumnFormula>COUNTIF(СправкаОбОпыте[10], "Да")</calculatedColumnFormula>
    </tableColumn>
    <tableColumn id="21" name="Суммарная цена аналогичных договоров" dataDxfId="11">
      <calculatedColumnFormula>SUMIF(СправкаОбОпыте[10], "Да", СправкаОбОпыте[3])</calculatedColumnFormula>
    </tableColumn>
    <tableColumn id="5" name="Суммарный объем исполнения" dataDxfId="10">
      <calculatedColumnFormula>SUMIF(СправкаОбОпыте[10], "Да", СправкаОбОпыте[4])</calculatedColumnFormula>
    </tableColumn>
    <tableColumn id="26" name="Кол-во судебных" dataDxfId="9">
      <calculatedColumnFormula>COUNTA(СправкаОСудебных[6])</calculatedColumnFormula>
    </tableColumn>
    <tableColumn id="25" name="Кол-во претензий" dataDxfId="8">
      <calculatedColumnFormula>COUNTIF(СправкаОПретензиях[6], "Да")</calculatedColumnFormula>
    </tableColumn>
    <tableColumn id="22" name="Прохождение технического аудита" dataDxfId="7">
      <calculatedColumnFormula>ПрохождениеТехническогоАудита</calculatedColumnFormula>
    </tableColumn>
    <tableColumn id="23" name="Наличие кадровых ресурсов" dataDxfId="6">
      <calculatedColumnFormula>НаличиеКадровыхРесурсов</calculatedColumnFormula>
    </tableColumn>
    <tableColumn id="24" name="Наличие материально-технических ресурсов" dataDxfId="5">
      <calculatedColumnFormula>НаличиеМатериальноТехническихРесурсов</calculatedColumnFormula>
    </tableColumn>
  </tableColumns>
  <tableStyleInfo name="TableStyleLight14" showFirstColumn="0" showLastColumn="0" showRowStripes="1" showColumnStripes="0"/>
</table>
</file>

<file path=xl/tables/table16.xml><?xml version="1.0" encoding="utf-8"?>
<table xmlns="http://schemas.openxmlformats.org/spreadsheetml/2006/main" id="7" name="НалоговыеСправки" displayName="НалоговыеСправки" ref="A1:B5" totalsRowShown="0" headerRowDxfId="4" dataDxfId="3">
  <autoFilter ref="A1:B5"/>
  <tableColumns count="2">
    <tableColumn id="1" name="№" dataDxfId="2"/>
    <tableColumn id="2" name="Налоговая справка" dataDxfId="1"/>
  </tableColumns>
  <tableStyleInfo name="TableStyleLight1" showFirstColumn="0" showLastColumn="0" showRowStripes="0" showColumnStripes="0"/>
</table>
</file>

<file path=xl/tables/table17.xml><?xml version="1.0" encoding="utf-8"?>
<table xmlns="http://schemas.openxmlformats.org/spreadsheetml/2006/main" id="9" name="КатегорииСпециалистов" displayName="КатегорииСпециалистов" ref="A7:B11" totalsRowShown="0">
  <autoFilter ref="A7:B11"/>
  <tableColumns count="2">
    <tableColumn id="1" name="№"/>
    <tableColumn id="2" name="Категория специалиста" dataDxfId="0"/>
  </tableColumns>
  <tableStyleInfo name="TableStyleLight1" showFirstColumn="0" showLastColumn="0" showRowStripes="0" showColumnStripes="0"/>
</table>
</file>

<file path=xl/tables/table2.xml><?xml version="1.0" encoding="utf-8"?>
<table xmlns="http://schemas.openxmlformats.org/spreadsheetml/2006/main" id="1" name="КоммерческоеПредложение" displayName="КоммерческоеПредложение" ref="B8:E20" headerRowDxfId="231" dataDxfId="230" totalsRowDxfId="229">
  <autoFilter ref="B8:E20"/>
  <tableColumns count="4">
    <tableColumn id="1" name="№" totalsRowLabel="Итог" dataDxfId="228"/>
    <tableColumn id="2" name="Коммерческий параметр" dataDxfId="227" totalsRowDxfId="226"/>
    <tableColumn id="3" name="Значение" dataDxfId="225"/>
    <tableColumn id="4" name="Единица измерения" totalsRowFunction="count" dataDxfId="224" totalsRowDxfId="223"/>
  </tableColumns>
  <tableStyleInfo name="TableStyleLight1" showFirstColumn="0" showLastColumn="0" showRowStripes="0" showColumnStripes="0"/>
</table>
</file>

<file path=xl/tables/table3.xml><?xml version="1.0" encoding="utf-8"?>
<table xmlns="http://schemas.openxmlformats.org/spreadsheetml/2006/main" id="12" name="ОсновныеДанныеАнкеты" displayName="ОсновныеДанныеАнкеты" ref="D3:D16" headerRowCount="0" totalsRowShown="0" headerRowDxfId="219" dataDxfId="218" tableBorderDxfId="217" totalsRowBorderDxfId="216">
  <tableColumns count="1">
    <tableColumn id="1" name="Столбец1" headerRowDxfId="215" dataDxfId="214"/>
  </tableColumns>
  <tableStyleInfo name="TableStyleLight1" showFirstColumn="0" showLastColumn="0" showRowStripes="0" showColumnStripes="0"/>
</table>
</file>

<file path=xl/tables/table4.xml><?xml version="1.0" encoding="utf-8"?>
<table xmlns="http://schemas.openxmlformats.org/spreadsheetml/2006/main" id="17" name="КонтактыАнкеты" displayName="КонтактыАнкеты" ref="D18:D44" headerRowCount="0" totalsRowShown="0" headerRowDxfId="213" dataDxfId="212" tableBorderDxfId="211">
  <tableColumns count="1">
    <tableColumn id="1" name="Столбец1" headerRowDxfId="210" dataDxfId="209"/>
  </tableColumns>
  <tableStyleInfo showFirstColumn="0" showLastColumn="0" showRowStripes="0" showColumnStripes="0"/>
</table>
</file>

<file path=xl/tables/table5.xml><?xml version="1.0" encoding="utf-8"?>
<table xmlns="http://schemas.openxmlformats.org/spreadsheetml/2006/main" id="18" name="СМСПиСанкцииАнкеты" displayName="СМСПиСанкцииАнкеты" ref="D46:D49" headerRowCount="0" totalsRowShown="0" headerRowDxfId="208" dataDxfId="207" tableBorderDxfId="206">
  <tableColumns count="1">
    <tableColumn id="1" name="Столбец1" headerRowDxfId="205" dataDxfId="204"/>
  </tableColumns>
  <tableStyleInfo showFirstColumn="0" showLastColumn="0" showRowStripes="0" showColumnStripes="0"/>
</table>
</file>

<file path=xl/tables/table6.xml><?xml version="1.0" encoding="utf-8"?>
<table xmlns="http://schemas.openxmlformats.org/spreadsheetml/2006/main" id="10" name="ВидыРабот" displayName="ВидыРабот" ref="C5:D104" headerRowCount="0" totalsRowShown="0" headerRowDxfId="200" dataDxfId="199" tableBorderDxfId="198" totalsRowBorderDxfId="197">
  <tableColumns count="2">
    <tableColumn id="2" name="Столбец2" headerRowDxfId="196" dataDxfId="195"/>
    <tableColumn id="1" name="Столбец1" headerRowDxfId="194" dataDxfId="193"/>
  </tableColumns>
  <tableStyleInfo name="TableStyleLight1" showFirstColumn="0" showLastColumn="0" showRowStripes="0" showColumnStripes="0"/>
</table>
</file>

<file path=xl/tables/table7.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4:F23" totalsRowShown="0" headerRowDxfId="181" dataDxfId="179" headerRowBorderDxfId="180" tableBorderDxfId="178">
  <autoFilter ref="B4:F23"/>
  <tableColumns count="5">
    <tableColumn id="1" name="№" dataDxfId="177"/>
    <tableColumn id="2" name="Требование" dataDxfId="176"/>
    <tableColumn id="3" name="Документы (сведения), подтверждающие соответствие требованию" dataDxfId="175"/>
    <tableColumn id="4" name="Соответствие требованию" dataDxfId="174"/>
    <tableColumn id="5" name="Ссылка на папку с документом" dataDxfId="173" dataCellStyle="Гиперссылка"/>
  </tableColumns>
  <tableStyleInfo name="TableStyleLight1" showFirstColumn="0" showLastColumn="0" showRowStripes="0" showColumnStripes="0"/>
</table>
</file>

<file path=xl/tables/table8.xml><?xml version="1.0" encoding="utf-8"?>
<table xmlns="http://schemas.openxmlformats.org/spreadsheetml/2006/main" id="3" name="КадровыеРесурсы" displayName="КадровыеРесурсы" ref="B6:J18" totalsRowShown="0" headerRowDxfId="169" dataDxfId="167" headerRowBorderDxfId="168" tableBorderDxfId="166" totalsRowBorderDxfId="165">
  <autoFilter ref="B6:J18"/>
  <tableColumns count="9">
    <tableColumn id="1" name="0" dataDxfId="164"/>
    <tableColumn id="2" name="1" dataDxfId="163"/>
    <tableColumn id="3" name="2" dataDxfId="162"/>
    <tableColumn id="4" name="3" dataDxfId="161"/>
    <tableColumn id="8" name="4" dataDxfId="160"/>
    <tableColumn id="7" name="5" dataDxfId="159"/>
    <tableColumn id="9" name="6" dataDxfId="158"/>
    <tableColumn id="5" name="7" dataDxfId="157"/>
    <tableColumn id="6" name="8" dataDxfId="156"/>
  </tableColumns>
  <tableStyleInfo name="TableStyleLight15" showFirstColumn="0" showLastColumn="0" showRowStripes="0" showColumnStripes="0"/>
</table>
</file>

<file path=xl/tables/table9.xml><?xml version="1.0" encoding="utf-8"?>
<table xmlns="http://schemas.openxmlformats.org/spreadsheetml/2006/main" id="4" name="МатериальноТехническиеРесурсы" displayName="МатериальноТехническиеРесурсы" ref="B5:H8" totalsRowShown="0" headerRowDxfId="152" dataDxfId="150" headerRowBorderDxfId="151" tableBorderDxfId="149" totalsRowBorderDxfId="148">
  <autoFilter ref="B5:H8"/>
  <tableColumns count="7">
    <tableColumn id="1" name="0" dataDxfId="147">
      <calculatedColumnFormula>IF(ISNUMBER(OFFSET(B6,-1,0)), OFFSET(B6,-1,0)+1, 1)</calculatedColumnFormula>
    </tableColumn>
    <tableColumn id="2" name="1" dataDxfId="146"/>
    <tableColumn id="3" name="2" dataDxfId="145"/>
    <tableColumn id="4" name="3" dataDxfId="144"/>
    <tableColumn id="5" name="4" dataDxfId="143"/>
    <tableColumn id="6" name="5" dataDxfId="142"/>
    <tableColumn id="7" name="6" dataDxfId="141"/>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7.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6.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2"/>
  <sheetViews>
    <sheetView workbookViewId="0">
      <selection activeCell="A2" sqref="A2"/>
    </sheetView>
  </sheetViews>
  <sheetFormatPr defaultRowHeight="15"/>
  <cols>
    <col min="1" max="1" width="9" customWidth="1"/>
    <col min="2" max="2" width="25" customWidth="1"/>
    <col min="3" max="3" width="12.140625" bestFit="1" customWidth="1"/>
  </cols>
  <sheetData>
    <row r="1" spans="1:3">
      <c r="A1" s="7" t="s">
        <v>94</v>
      </c>
      <c r="B1" s="7" t="s">
        <v>96</v>
      </c>
      <c r="C1" s="7" t="s">
        <v>158</v>
      </c>
    </row>
    <row r="2" spans="1:3">
      <c r="A2" s="8"/>
      <c r="B2" s="7" t="str">
        <f>$A$2&amp;"-"&amp;ОсновнаяИнформация_ИННУчастника&amp;"-"&amp;ОсновнаяИнформация_КППУчастника</f>
        <v>--</v>
      </c>
      <c r="C2" s="7" t="s">
        <v>159</v>
      </c>
    </row>
  </sheetData>
  <sheetProtection algorithmName="SHA-512" hashValue="03kJZE+1EMsTo9VA0IHzeye675f4Xc07NlZrr6X1bWAOuYdlvH9iZg1lpFGrKKFFHnEk0rs5qMacYJNyTJ70bQ==" saltValue="PCdZQtZsq5ZbxVJs7T0zFg==" spinCount="100000" sheet="1" formatColumns="0"/>
  <conditionalFormatting sqref="A2">
    <cfRule type="expression" dxfId="240" priority="2">
      <formula>AND(CELL("защита", A2)=0, ISBLANK(A2))</formula>
    </cfRule>
  </conditionalFormatting>
  <dataValidations count="1">
    <dataValidation type="custom" allowBlank="1" showInputMessage="1" showErrorMessage="1" error="Введите IDP" prompt="IDP" sqref="A2">
      <formula1>IFERROR(SEARCH("::",INDIRECT("Идентификация[IDP]")),FALSE)</formula1>
    </dataValidation>
  </dataValidations>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showGridLines="0" zoomScale="145" zoomScaleNormal="145" workbookViewId="0">
      <selection activeCell="G10" sqref="G10"/>
    </sheetView>
  </sheetViews>
  <sheetFormatPr defaultRowHeight="15"/>
  <cols>
    <col min="1" max="1" width="9.140625" customWidth="1"/>
    <col min="2" max="2" width="3.5703125" customWidth="1"/>
    <col min="3" max="4" width="7.42578125" customWidth="1"/>
    <col min="5" max="5" width="28.5703125" customWidth="1"/>
    <col min="6" max="6" width="11.42578125" customWidth="1"/>
    <col min="7" max="8" width="13.42578125" customWidth="1"/>
    <col min="9" max="9" width="23.5703125" customWidth="1"/>
    <col min="10" max="10" width="10.85546875" customWidth="1"/>
    <col min="11" max="11" width="11.140625" customWidth="1"/>
    <col min="12" max="12" width="12.42578125" customWidth="1"/>
    <col min="13" max="13" width="14.28515625" customWidth="1"/>
    <col min="14" max="14" width="12.28515625" customWidth="1"/>
    <col min="15" max="15" width="29.85546875" customWidth="1"/>
    <col min="16" max="16" width="32.85546875" customWidth="1"/>
  </cols>
  <sheetData>
    <row r="1" spans="1:17">
      <c r="B1" s="226">
        <f>ОсновнаяИнформация_НаименованиеУчастника</f>
        <v>0</v>
      </c>
      <c r="C1" s="226"/>
      <c r="D1" s="226"/>
      <c r="E1" s="226"/>
      <c r="F1" s="226"/>
      <c r="G1" s="226"/>
      <c r="H1" s="226"/>
      <c r="I1" s="226"/>
      <c r="J1" s="226"/>
    </row>
    <row r="2" spans="1:17" ht="25.15" customHeight="1">
      <c r="A2" s="48"/>
      <c r="B2" s="49" t="str">
        <f>"Заявка на участие в закупке "&amp;"№"&amp;Идентификация[IDP]</f>
        <v>Заявка на участие в закупке №</v>
      </c>
      <c r="C2" s="50"/>
      <c r="D2" s="50"/>
      <c r="E2" s="50"/>
      <c r="F2" s="50"/>
      <c r="G2" s="50"/>
      <c r="H2" s="50"/>
      <c r="I2" s="84"/>
      <c r="J2" s="84"/>
      <c r="K2" s="84"/>
      <c r="L2" s="84"/>
      <c r="M2" s="84"/>
      <c r="N2" s="48"/>
      <c r="O2" s="48"/>
      <c r="P2" s="48"/>
      <c r="Q2" s="48"/>
    </row>
    <row r="3" spans="1:17" ht="30" customHeight="1">
      <c r="A3" s="51"/>
      <c r="B3" s="52" t="s">
        <v>157</v>
      </c>
      <c r="C3" s="52"/>
      <c r="D3" s="52"/>
      <c r="E3" s="51"/>
      <c r="F3" s="51"/>
      <c r="G3" s="51"/>
      <c r="H3" s="51"/>
      <c r="I3" s="51"/>
      <c r="J3" s="51"/>
      <c r="K3" s="51"/>
      <c r="L3" s="51"/>
      <c r="M3" s="51"/>
      <c r="N3" s="48"/>
      <c r="O3" s="48"/>
      <c r="P3" s="48"/>
      <c r="Q3" s="48"/>
    </row>
    <row r="4" spans="1:17">
      <c r="A4" s="228" t="s">
        <v>155</v>
      </c>
      <c r="B4" s="246" t="s">
        <v>15</v>
      </c>
      <c r="C4" s="246" t="s">
        <v>337</v>
      </c>
      <c r="D4" s="246" t="s">
        <v>5</v>
      </c>
      <c r="E4" s="246" t="s">
        <v>19</v>
      </c>
      <c r="F4" s="246" t="s">
        <v>24</v>
      </c>
      <c r="G4" s="246" t="s">
        <v>25</v>
      </c>
      <c r="H4" s="246" t="s">
        <v>392</v>
      </c>
      <c r="I4" s="242" t="s">
        <v>26</v>
      </c>
      <c r="J4" s="243"/>
      <c r="K4" s="242" t="s">
        <v>27</v>
      </c>
      <c r="L4" s="243"/>
      <c r="M4" s="244" t="s">
        <v>28</v>
      </c>
      <c r="N4" s="240" t="s">
        <v>383</v>
      </c>
      <c r="O4" s="240"/>
      <c r="P4" s="240"/>
      <c r="Q4" s="48"/>
    </row>
    <row r="5" spans="1:17" ht="41.25" customHeight="1">
      <c r="A5" s="228"/>
      <c r="B5" s="247"/>
      <c r="C5" s="247"/>
      <c r="D5" s="247"/>
      <c r="E5" s="247"/>
      <c r="F5" s="247"/>
      <c r="G5" s="247"/>
      <c r="H5" s="247"/>
      <c r="I5" s="86" t="s">
        <v>29</v>
      </c>
      <c r="J5" s="86" t="s">
        <v>30</v>
      </c>
      <c r="K5" s="86" t="s">
        <v>31</v>
      </c>
      <c r="L5" s="86" t="s">
        <v>32</v>
      </c>
      <c r="M5" s="245"/>
      <c r="N5" s="178" t="s">
        <v>384</v>
      </c>
      <c r="O5" s="183" t="s">
        <v>393</v>
      </c>
      <c r="P5" s="183" t="s">
        <v>394</v>
      </c>
      <c r="Q5" s="48"/>
    </row>
    <row r="6" spans="1:17">
      <c r="A6" s="87"/>
      <c r="B6" s="88" t="s">
        <v>137</v>
      </c>
      <c r="C6" s="88" t="s">
        <v>335</v>
      </c>
      <c r="D6" s="88" t="s">
        <v>336</v>
      </c>
      <c r="E6" s="89" t="s">
        <v>138</v>
      </c>
      <c r="F6" s="88" t="s">
        <v>139</v>
      </c>
      <c r="G6" s="89" t="s">
        <v>140</v>
      </c>
      <c r="H6" s="88" t="s">
        <v>141</v>
      </c>
      <c r="I6" s="89" t="s">
        <v>142</v>
      </c>
      <c r="J6" s="88" t="s">
        <v>143</v>
      </c>
      <c r="K6" s="89" t="s">
        <v>144</v>
      </c>
      <c r="L6" s="88" t="s">
        <v>145</v>
      </c>
      <c r="M6" s="89" t="s">
        <v>146</v>
      </c>
      <c r="N6" s="88" t="s">
        <v>147</v>
      </c>
      <c r="O6" s="89" t="s">
        <v>148</v>
      </c>
      <c r="P6" s="184" t="s">
        <v>149</v>
      </c>
      <c r="Q6" s="48"/>
    </row>
    <row r="7" spans="1:17" ht="37.5" customHeight="1">
      <c r="A7" s="87"/>
      <c r="B7" s="90">
        <f t="shared" ref="B7:B16" ca="1" si="0">IF(ISNUMBER(OFFSET(B7,-1,0)), OFFSET(B7,-1,0)+1, 1)</f>
        <v>1</v>
      </c>
      <c r="C7" s="91">
        <f>ОсновнаяИнформация_НаименованиеУчастника</f>
        <v>0</v>
      </c>
      <c r="D7" s="91">
        <f t="shared" ref="D7:D16" si="1">ОсновнаяИнформация_ИННУчастника</f>
        <v>0</v>
      </c>
      <c r="E7" s="92"/>
      <c r="F7" s="92"/>
      <c r="G7" s="93"/>
      <c r="H7" s="93"/>
      <c r="I7" s="94"/>
      <c r="J7" s="92"/>
      <c r="K7" s="95"/>
      <c r="L7" s="95"/>
      <c r="M7" s="92"/>
      <c r="N7" s="94"/>
      <c r="O7" s="94"/>
      <c r="P7" s="94"/>
      <c r="Q7" s="48"/>
    </row>
    <row r="8" spans="1:17" ht="37.5" customHeight="1">
      <c r="A8" s="87"/>
      <c r="B8" s="90">
        <f t="shared" ca="1" si="0"/>
        <v>2</v>
      </c>
      <c r="C8" s="91">
        <f t="shared" ref="C8:C16" si="2">ОсновнаяИнформация_НаименованиеУчастника</f>
        <v>0</v>
      </c>
      <c r="D8" s="91">
        <f t="shared" si="1"/>
        <v>0</v>
      </c>
      <c r="E8" s="92"/>
      <c r="F8" s="92"/>
      <c r="G8" s="93"/>
      <c r="H8" s="93"/>
      <c r="I8" s="94"/>
      <c r="J8" s="92"/>
      <c r="K8" s="95"/>
      <c r="L8" s="95"/>
      <c r="M8" s="92"/>
      <c r="N8" s="94"/>
      <c r="O8" s="94"/>
      <c r="P8" s="94"/>
      <c r="Q8" s="48"/>
    </row>
    <row r="9" spans="1:17" ht="37.5" customHeight="1">
      <c r="A9" s="87"/>
      <c r="B9" s="90">
        <f ca="1">IF(ISNUMBER(OFFSET(B9,-1,0)), OFFSET(B9,-1,0)+1, 1)</f>
        <v>3</v>
      </c>
      <c r="C9" s="91">
        <f t="shared" si="2"/>
        <v>0</v>
      </c>
      <c r="D9" s="91">
        <f t="shared" si="1"/>
        <v>0</v>
      </c>
      <c r="E9" s="92"/>
      <c r="F9" s="92"/>
      <c r="G9" s="93"/>
      <c r="H9" s="93"/>
      <c r="I9" s="94"/>
      <c r="J9" s="92"/>
      <c r="K9" s="95"/>
      <c r="L9" s="95"/>
      <c r="M9" s="92"/>
      <c r="N9" s="94"/>
      <c r="O9" s="94"/>
      <c r="P9" s="94"/>
      <c r="Q9" s="48"/>
    </row>
    <row r="10" spans="1:17" ht="37.5" customHeight="1">
      <c r="A10" s="87"/>
      <c r="B10" s="90">
        <f t="shared" ca="1" si="0"/>
        <v>4</v>
      </c>
      <c r="C10" s="91">
        <f t="shared" si="2"/>
        <v>0</v>
      </c>
      <c r="D10" s="91">
        <f t="shared" si="1"/>
        <v>0</v>
      </c>
      <c r="E10" s="92"/>
      <c r="F10" s="92"/>
      <c r="G10" s="93"/>
      <c r="H10" s="93"/>
      <c r="I10" s="94"/>
      <c r="J10" s="92"/>
      <c r="K10" s="95"/>
      <c r="L10" s="95"/>
      <c r="M10" s="92"/>
      <c r="N10" s="94"/>
      <c r="O10" s="94"/>
      <c r="P10" s="94"/>
      <c r="Q10" s="48"/>
    </row>
    <row r="11" spans="1:17" ht="37.5" customHeight="1">
      <c r="A11" s="87"/>
      <c r="B11" s="90">
        <f t="shared" ca="1" si="0"/>
        <v>5</v>
      </c>
      <c r="C11" s="91">
        <f t="shared" si="2"/>
        <v>0</v>
      </c>
      <c r="D11" s="91">
        <f t="shared" si="1"/>
        <v>0</v>
      </c>
      <c r="E11" s="92"/>
      <c r="F11" s="92"/>
      <c r="G11" s="93"/>
      <c r="H11" s="93"/>
      <c r="I11" s="94"/>
      <c r="J11" s="92"/>
      <c r="K11" s="95"/>
      <c r="L11" s="95"/>
      <c r="M11" s="92"/>
      <c r="N11" s="94"/>
      <c r="O11" s="94"/>
      <c r="P11" s="94"/>
      <c r="Q11" s="48"/>
    </row>
    <row r="12" spans="1:17" ht="37.5" customHeight="1">
      <c r="A12" s="87"/>
      <c r="B12" s="90">
        <f t="shared" ca="1" si="0"/>
        <v>6</v>
      </c>
      <c r="C12" s="91">
        <f t="shared" si="2"/>
        <v>0</v>
      </c>
      <c r="D12" s="91">
        <f t="shared" si="1"/>
        <v>0</v>
      </c>
      <c r="E12" s="92"/>
      <c r="F12" s="92"/>
      <c r="G12" s="93"/>
      <c r="H12" s="93"/>
      <c r="I12" s="94"/>
      <c r="J12" s="92"/>
      <c r="K12" s="95"/>
      <c r="L12" s="95"/>
      <c r="M12" s="92"/>
      <c r="N12" s="94"/>
      <c r="O12" s="94"/>
      <c r="P12" s="94"/>
      <c r="Q12" s="48"/>
    </row>
    <row r="13" spans="1:17" ht="37.5" customHeight="1">
      <c r="A13" s="87"/>
      <c r="B13" s="90">
        <f t="shared" ca="1" si="0"/>
        <v>7</v>
      </c>
      <c r="C13" s="91">
        <f t="shared" si="2"/>
        <v>0</v>
      </c>
      <c r="D13" s="91">
        <f t="shared" si="1"/>
        <v>0</v>
      </c>
      <c r="E13" s="92"/>
      <c r="F13" s="92"/>
      <c r="G13" s="93"/>
      <c r="H13" s="93"/>
      <c r="I13" s="94"/>
      <c r="J13" s="92"/>
      <c r="K13" s="95"/>
      <c r="L13" s="95"/>
      <c r="M13" s="92"/>
      <c r="N13" s="94"/>
      <c r="O13" s="94"/>
      <c r="P13" s="94"/>
      <c r="Q13" s="48"/>
    </row>
    <row r="14" spans="1:17" ht="37.5" customHeight="1">
      <c r="A14" s="87"/>
      <c r="B14" s="90">
        <f t="shared" ca="1" si="0"/>
        <v>8</v>
      </c>
      <c r="C14" s="91">
        <f t="shared" si="2"/>
        <v>0</v>
      </c>
      <c r="D14" s="91">
        <f t="shared" si="1"/>
        <v>0</v>
      </c>
      <c r="E14" s="92"/>
      <c r="F14" s="92"/>
      <c r="G14" s="93"/>
      <c r="H14" s="93"/>
      <c r="I14" s="94"/>
      <c r="J14" s="92"/>
      <c r="K14" s="95"/>
      <c r="L14" s="95"/>
      <c r="M14" s="92"/>
      <c r="N14" s="94"/>
      <c r="O14" s="94"/>
      <c r="P14" s="94"/>
      <c r="Q14" s="48"/>
    </row>
    <row r="15" spans="1:17" ht="37.5" customHeight="1">
      <c r="A15" s="87"/>
      <c r="B15" s="90">
        <f t="shared" ca="1" si="0"/>
        <v>9</v>
      </c>
      <c r="C15" s="91">
        <f t="shared" si="2"/>
        <v>0</v>
      </c>
      <c r="D15" s="91">
        <f t="shared" si="1"/>
        <v>0</v>
      </c>
      <c r="E15" s="92"/>
      <c r="F15" s="92"/>
      <c r="G15" s="93"/>
      <c r="H15" s="93"/>
      <c r="I15" s="94"/>
      <c r="J15" s="92"/>
      <c r="K15" s="95"/>
      <c r="L15" s="95"/>
      <c r="M15" s="92"/>
      <c r="N15" s="94"/>
      <c r="O15" s="94"/>
      <c r="P15" s="94"/>
      <c r="Q15" s="48"/>
    </row>
    <row r="16" spans="1:17" ht="37.5" customHeight="1">
      <c r="A16" s="87"/>
      <c r="B16" s="96">
        <f t="shared" ca="1" si="0"/>
        <v>10</v>
      </c>
      <c r="C16" s="97">
        <f t="shared" si="2"/>
        <v>0</v>
      </c>
      <c r="D16" s="97">
        <f t="shared" si="1"/>
        <v>0</v>
      </c>
      <c r="E16" s="98"/>
      <c r="F16" s="98"/>
      <c r="G16" s="99"/>
      <c r="H16" s="99"/>
      <c r="I16" s="100"/>
      <c r="J16" s="98"/>
      <c r="K16" s="101"/>
      <c r="L16" s="101"/>
      <c r="M16" s="92"/>
      <c r="N16" s="94"/>
      <c r="O16" s="94"/>
      <c r="P16" s="94"/>
      <c r="Q16" s="48"/>
    </row>
    <row r="17" spans="1:17" ht="33" customHeight="1">
      <c r="A17" s="179"/>
      <c r="B17" s="180"/>
      <c r="C17" s="180"/>
      <c r="D17" s="180"/>
      <c r="E17" s="241" t="s">
        <v>33</v>
      </c>
      <c r="F17" s="241"/>
      <c r="G17" s="241"/>
      <c r="H17" s="241"/>
      <c r="I17" s="241"/>
      <c r="J17" s="241"/>
      <c r="K17" s="241"/>
      <c r="L17" s="241"/>
      <c r="M17" s="241"/>
      <c r="N17" s="241"/>
      <c r="O17" s="241"/>
      <c r="P17" s="241"/>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row r="20" spans="1:17">
      <c r="A20" s="48"/>
      <c r="B20" s="48"/>
      <c r="C20" s="48"/>
      <c r="D20" s="48"/>
      <c r="E20" s="48"/>
      <c r="F20" s="48"/>
      <c r="G20" s="48"/>
      <c r="H20" s="48"/>
      <c r="I20" s="48"/>
      <c r="J20" s="48"/>
      <c r="K20" s="48"/>
      <c r="L20" s="48"/>
      <c r="M20" s="48"/>
      <c r="N20" s="48"/>
      <c r="O20" s="48"/>
      <c r="P20" s="48"/>
      <c r="Q20" s="48"/>
    </row>
  </sheetData>
  <sheetProtection password="CF7E" sheet="1" objects="1" scenarios="1" formatRows="0" sort="0" autoFilter="0"/>
  <mergeCells count="14">
    <mergeCell ref="B1:J1"/>
    <mergeCell ref="A4:A5"/>
    <mergeCell ref="B4:B5"/>
    <mergeCell ref="E4:E5"/>
    <mergeCell ref="F4:F5"/>
    <mergeCell ref="G4:G5"/>
    <mergeCell ref="I4:J4"/>
    <mergeCell ref="N4:P4"/>
    <mergeCell ref="E17:P17"/>
    <mergeCell ref="K4:L4"/>
    <mergeCell ref="M4:M5"/>
    <mergeCell ref="C4:C5"/>
    <mergeCell ref="D4:D5"/>
    <mergeCell ref="H4:H5"/>
  </mergeCells>
  <phoneticPr fontId="18" type="noConversion"/>
  <conditionalFormatting sqref="A2:P3 A5:P16 A4:N4 A17:E17">
    <cfRule type="expression" dxfId="117" priority="1">
      <formula>AND(CELL("защита", A2)=0, NOT(ISBLANK(A2)))</formula>
    </cfRule>
    <cfRule type="expression" dxfId="116" priority="2">
      <formula>AND(CELL("защита", A2)=0, ISBLANK(A2))</formula>
    </cfRule>
    <cfRule type="expression" dxfId="115"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7:J16">
      <formula1>AND(ISNUMBER(VALUE(J7)), OR(LEN(J7)=10, LEN(J7)=12))</formula1>
    </dataValidation>
    <dataValidation type="date" operator="greaterThan" allowBlank="1" showInputMessage="1" showErrorMessage="1" error="Только дата" prompt="Только дата" sqref="K7:L16">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list" allowBlank="1" showInputMessage="1" showErrorMessage="1" sqref="N7:N16">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4"/>
    <dataValidation allowBlank="1" showInputMessage="1" showErrorMessage="1" prompt="Соответствует ли указанный договор критериям аналогичности, указанными в документации о закупке" sqref="N5"/>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formula1>-1000000000000</formula1>
    </dataValidation>
  </dataValidations>
  <hyperlinks>
    <hyperlink ref="M4" r:id="rId1" display="http://zakupki.gov.ru/epz/main/public/home.html"/>
  </hyperlinks>
  <pageMargins left="0.39370078740157483" right="0.23622047244094491" top="0.74803149606299213" bottom="0.82677165354330717" header="0.31496062992125984" footer="0.31496062992125984"/>
  <pageSetup paperSize="9" scale="62"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showGridLines="0" topLeftCell="A2" zoomScaleNormal="100" workbookViewId="0">
      <selection activeCell="E19" sqref="E19"/>
    </sheetView>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23.5703125" customWidth="1"/>
    <col min="9" max="10" width="10.85546875" customWidth="1"/>
    <col min="11" max="11" width="14.140625" customWidth="1"/>
  </cols>
  <sheetData>
    <row r="1" spans="1:12">
      <c r="B1" s="226">
        <f>ОсновнаяИнформация_НаименованиеУчастника</f>
        <v>0</v>
      </c>
      <c r="C1" s="226"/>
      <c r="D1" s="226"/>
      <c r="E1" s="226"/>
      <c r="F1" s="226"/>
      <c r="G1" s="226"/>
      <c r="H1" s="226"/>
      <c r="I1" s="226"/>
      <c r="J1" s="226"/>
    </row>
    <row r="2" spans="1:12" ht="25.15" customHeight="1">
      <c r="A2" s="48"/>
      <c r="B2" s="49" t="str">
        <f>"Заявка на участие в закупке "&amp;"№"&amp;Идентификация[IDP]</f>
        <v>Заявка на участие в закупке №</v>
      </c>
      <c r="C2" s="50"/>
      <c r="D2" s="50"/>
      <c r="E2" s="50"/>
      <c r="F2" s="50"/>
      <c r="G2" s="50"/>
      <c r="H2" s="84"/>
      <c r="I2" s="84"/>
      <c r="J2" s="84"/>
      <c r="K2" s="84"/>
      <c r="L2" s="48"/>
    </row>
    <row r="3" spans="1:12" ht="30" customHeight="1">
      <c r="A3" s="51"/>
      <c r="B3" s="52" t="s">
        <v>338</v>
      </c>
      <c r="C3" s="52"/>
      <c r="D3" s="52"/>
      <c r="E3" s="51"/>
      <c r="F3" s="51"/>
      <c r="G3" s="51"/>
      <c r="H3" s="51"/>
      <c r="I3" s="51"/>
      <c r="J3" s="51"/>
      <c r="K3" s="51"/>
      <c r="L3" s="48"/>
    </row>
    <row r="4" spans="1:12" ht="34.5" customHeight="1">
      <c r="A4" s="228" t="s">
        <v>155</v>
      </c>
      <c r="B4" s="246" t="s">
        <v>15</v>
      </c>
      <c r="C4" s="246" t="s">
        <v>337</v>
      </c>
      <c r="D4" s="246" t="s">
        <v>5</v>
      </c>
      <c r="E4" s="251" t="s">
        <v>339</v>
      </c>
      <c r="F4" s="252"/>
      <c r="G4" s="253"/>
      <c r="H4" s="242" t="s">
        <v>340</v>
      </c>
      <c r="I4" s="243"/>
      <c r="J4" s="248" t="s">
        <v>358</v>
      </c>
      <c r="K4" s="248" t="s">
        <v>360</v>
      </c>
      <c r="L4" s="48"/>
    </row>
    <row r="5" spans="1:12" ht="56.25" customHeight="1">
      <c r="A5" s="228"/>
      <c r="B5" s="247"/>
      <c r="C5" s="247"/>
      <c r="D5" s="247"/>
      <c r="E5" s="85" t="s">
        <v>19</v>
      </c>
      <c r="F5" s="85" t="s">
        <v>24</v>
      </c>
      <c r="G5" s="85" t="s">
        <v>25</v>
      </c>
      <c r="H5" s="86" t="s">
        <v>29</v>
      </c>
      <c r="I5" s="86" t="s">
        <v>30</v>
      </c>
      <c r="J5" s="249"/>
      <c r="K5" s="249"/>
      <c r="L5" s="48"/>
    </row>
    <row r="6" spans="1:12">
      <c r="A6" s="87"/>
      <c r="B6" s="88" t="s">
        <v>137</v>
      </c>
      <c r="C6" s="88" t="s">
        <v>335</v>
      </c>
      <c r="D6" s="88" t="s">
        <v>336</v>
      </c>
      <c r="E6" s="89" t="s">
        <v>138</v>
      </c>
      <c r="F6" s="88" t="s">
        <v>139</v>
      </c>
      <c r="G6" s="89" t="s">
        <v>140</v>
      </c>
      <c r="H6" s="88" t="s">
        <v>141</v>
      </c>
      <c r="I6" s="89" t="s">
        <v>142</v>
      </c>
      <c r="J6" s="89" t="s">
        <v>143</v>
      </c>
      <c r="K6" s="88" t="s">
        <v>144</v>
      </c>
      <c r="L6" s="48"/>
    </row>
    <row r="7" spans="1:12" ht="18.75" customHeight="1">
      <c r="A7" s="87"/>
      <c r="B7" s="90">
        <f t="shared" ref="B7:B16" ca="1" si="0">IF(ISNUMBER(OFFSET(B7,-1,0)), OFFSET(B7,-1,0)+1, 1)</f>
        <v>1</v>
      </c>
      <c r="C7" s="91">
        <f t="shared" ref="C7:C16" si="1">ОсновнаяИнформация_НаименованиеУчастника</f>
        <v>0</v>
      </c>
      <c r="D7" s="91">
        <f t="shared" ref="D7:D16" si="2">ОсновнаяИнформация_ИННУчастника</f>
        <v>0</v>
      </c>
      <c r="E7" s="92"/>
      <c r="F7" s="92"/>
      <c r="G7" s="93"/>
      <c r="H7" s="94"/>
      <c r="I7" s="92"/>
      <c r="J7" s="92"/>
      <c r="K7" s="95"/>
      <c r="L7" s="48"/>
    </row>
    <row r="8" spans="1:12" ht="18.75" customHeight="1">
      <c r="A8" s="87"/>
      <c r="B8" s="90">
        <f t="shared" ca="1" si="0"/>
        <v>2</v>
      </c>
      <c r="C8" s="91">
        <f t="shared" si="1"/>
        <v>0</v>
      </c>
      <c r="D8" s="91">
        <f t="shared" si="2"/>
        <v>0</v>
      </c>
      <c r="E8" s="92"/>
      <c r="F8" s="92"/>
      <c r="G8" s="93"/>
      <c r="H8" s="94"/>
      <c r="I8" s="92"/>
      <c r="J8" s="92"/>
      <c r="K8" s="95"/>
      <c r="L8" s="48"/>
    </row>
    <row r="9" spans="1:12" ht="18.75" customHeight="1">
      <c r="A9" s="87"/>
      <c r="B9" s="90">
        <f ca="1">IF(ISNUMBER(OFFSET(B9,-1,0)), OFFSET(B9,-1,0)+1, 1)</f>
        <v>3</v>
      </c>
      <c r="C9" s="91">
        <f t="shared" si="1"/>
        <v>0</v>
      </c>
      <c r="D9" s="91">
        <f t="shared" si="2"/>
        <v>0</v>
      </c>
      <c r="E9" s="92"/>
      <c r="F9" s="92"/>
      <c r="G9" s="93"/>
      <c r="H9" s="94"/>
      <c r="I9" s="92"/>
      <c r="J9" s="92"/>
      <c r="K9" s="95"/>
      <c r="L9" s="48"/>
    </row>
    <row r="10" spans="1:12" ht="18.75" customHeight="1">
      <c r="A10" s="87"/>
      <c r="B10" s="90">
        <f t="shared" ca="1" si="0"/>
        <v>4</v>
      </c>
      <c r="C10" s="91">
        <f t="shared" si="1"/>
        <v>0</v>
      </c>
      <c r="D10" s="91">
        <f t="shared" si="2"/>
        <v>0</v>
      </c>
      <c r="E10" s="92"/>
      <c r="F10" s="92"/>
      <c r="G10" s="93"/>
      <c r="H10" s="94"/>
      <c r="I10" s="92"/>
      <c r="J10" s="92"/>
      <c r="K10" s="95"/>
      <c r="L10" s="48"/>
    </row>
    <row r="11" spans="1:12" ht="18.75" customHeight="1">
      <c r="A11" s="87"/>
      <c r="B11" s="90">
        <f t="shared" ca="1" si="0"/>
        <v>5</v>
      </c>
      <c r="C11" s="91">
        <f t="shared" si="1"/>
        <v>0</v>
      </c>
      <c r="D11" s="91">
        <f t="shared" si="2"/>
        <v>0</v>
      </c>
      <c r="E11" s="92"/>
      <c r="F11" s="92"/>
      <c r="G11" s="93"/>
      <c r="H11" s="94"/>
      <c r="I11" s="92"/>
      <c r="J11" s="92"/>
      <c r="K11" s="95"/>
      <c r="L11" s="48"/>
    </row>
    <row r="12" spans="1:12" ht="18.75" customHeight="1">
      <c r="A12" s="87"/>
      <c r="B12" s="90">
        <f t="shared" ca="1" si="0"/>
        <v>6</v>
      </c>
      <c r="C12" s="91">
        <f t="shared" si="1"/>
        <v>0</v>
      </c>
      <c r="D12" s="91">
        <f t="shared" si="2"/>
        <v>0</v>
      </c>
      <c r="E12" s="92"/>
      <c r="F12" s="92"/>
      <c r="G12" s="93"/>
      <c r="H12" s="94"/>
      <c r="I12" s="92"/>
      <c r="J12" s="92"/>
      <c r="K12" s="95"/>
      <c r="L12" s="48"/>
    </row>
    <row r="13" spans="1:12" ht="18.75" customHeight="1">
      <c r="A13" s="87"/>
      <c r="B13" s="90">
        <f t="shared" ca="1" si="0"/>
        <v>7</v>
      </c>
      <c r="C13" s="91">
        <f t="shared" si="1"/>
        <v>0</v>
      </c>
      <c r="D13" s="91">
        <f t="shared" si="2"/>
        <v>0</v>
      </c>
      <c r="E13" s="92"/>
      <c r="F13" s="92"/>
      <c r="G13" s="93"/>
      <c r="H13" s="94"/>
      <c r="I13" s="92"/>
      <c r="J13" s="92"/>
      <c r="K13" s="95"/>
      <c r="L13" s="48"/>
    </row>
    <row r="14" spans="1:12" ht="18.75" customHeight="1">
      <c r="A14" s="87"/>
      <c r="B14" s="90">
        <f t="shared" ca="1" si="0"/>
        <v>8</v>
      </c>
      <c r="C14" s="91">
        <f t="shared" si="1"/>
        <v>0</v>
      </c>
      <c r="D14" s="91">
        <f t="shared" si="2"/>
        <v>0</v>
      </c>
      <c r="E14" s="92"/>
      <c r="F14" s="92"/>
      <c r="G14" s="93"/>
      <c r="H14" s="94"/>
      <c r="I14" s="92"/>
      <c r="J14" s="92"/>
      <c r="K14" s="95"/>
      <c r="L14" s="48"/>
    </row>
    <row r="15" spans="1:12" ht="18.75" customHeight="1">
      <c r="A15" s="87"/>
      <c r="B15" s="90">
        <f t="shared" ca="1" si="0"/>
        <v>9</v>
      </c>
      <c r="C15" s="91">
        <f t="shared" si="1"/>
        <v>0</v>
      </c>
      <c r="D15" s="91">
        <f t="shared" si="2"/>
        <v>0</v>
      </c>
      <c r="E15" s="92"/>
      <c r="F15" s="92"/>
      <c r="G15" s="93"/>
      <c r="H15" s="94"/>
      <c r="I15" s="92"/>
      <c r="J15" s="92"/>
      <c r="K15" s="95"/>
      <c r="L15" s="48"/>
    </row>
    <row r="16" spans="1:12" ht="18.75" customHeight="1">
      <c r="A16" s="87"/>
      <c r="B16" s="96">
        <f t="shared" ca="1" si="0"/>
        <v>10</v>
      </c>
      <c r="C16" s="97">
        <f t="shared" si="1"/>
        <v>0</v>
      </c>
      <c r="D16" s="97">
        <f t="shared" si="2"/>
        <v>0</v>
      </c>
      <c r="E16" s="98"/>
      <c r="F16" s="98"/>
      <c r="G16" s="99"/>
      <c r="H16" s="100"/>
      <c r="I16" s="98"/>
      <c r="J16" s="98"/>
      <c r="K16" s="101"/>
      <c r="L16" s="48"/>
    </row>
    <row r="17" spans="1:12" ht="22.5" customHeight="1">
      <c r="A17" s="179"/>
      <c r="B17" s="180"/>
      <c r="C17" s="180"/>
      <c r="D17" s="180"/>
      <c r="E17" s="250" t="s">
        <v>359</v>
      </c>
      <c r="F17" s="250"/>
      <c r="G17" s="250"/>
      <c r="H17" s="250"/>
      <c r="I17" s="250"/>
      <c r="J17" s="250"/>
      <c r="K17" s="250"/>
      <c r="L17" s="48"/>
    </row>
    <row r="18" spans="1:12">
      <c r="A18" s="48"/>
      <c r="B18" s="48"/>
      <c r="C18" s="48"/>
      <c r="D18" s="48"/>
      <c r="E18" s="48"/>
      <c r="F18" s="48"/>
      <c r="G18" s="48"/>
      <c r="H18" s="48"/>
      <c r="I18" s="48"/>
      <c r="J18" s="48"/>
      <c r="K18" s="48"/>
      <c r="L18" s="48"/>
    </row>
    <row r="19" spans="1:12">
      <c r="A19" s="48"/>
      <c r="B19" s="48"/>
      <c r="C19" s="48"/>
      <c r="D19" s="48"/>
      <c r="E19" s="48"/>
      <c r="F19" s="48"/>
      <c r="G19" s="48"/>
      <c r="H19" s="48"/>
      <c r="I19" s="48"/>
      <c r="J19" s="48"/>
      <c r="K19" s="48"/>
      <c r="L19" s="48"/>
    </row>
  </sheetData>
  <sheetProtection password="CF7E" sheet="1" objects="1" scenarios="1" formatRows="0" sort="0" autoFilter="0"/>
  <mergeCells count="10">
    <mergeCell ref="B1:J1"/>
    <mergeCell ref="H4:I4"/>
    <mergeCell ref="E17:K17"/>
    <mergeCell ref="E4:G4"/>
    <mergeCell ref="J4:J5"/>
    <mergeCell ref="A4:A5"/>
    <mergeCell ref="B4:B5"/>
    <mergeCell ref="C4:C5"/>
    <mergeCell ref="D4:D5"/>
    <mergeCell ref="K4:K5"/>
  </mergeCells>
  <conditionalFormatting sqref="B7:K16">
    <cfRule type="expression" dxfId="94" priority="6">
      <formula>AND(CELL("защита", B7)=0, NOT(ISBLANK(B7)))</formula>
    </cfRule>
    <cfRule type="expression" dxfId="93" priority="7">
      <formula>AND(CELL("защита", B7)=0, ISBLANK(B7))</formula>
    </cfRule>
  </conditionalFormatting>
  <conditionalFormatting sqref="A3:K3 A6:K17 A4:B5 E5:I5 H4:K4 A2 C2:K2">
    <cfRule type="expression" dxfId="92" priority="8">
      <formula>CELL("защита", A2)=0</formula>
    </cfRule>
  </conditionalFormatting>
  <conditionalFormatting sqref="C4:D5">
    <cfRule type="expression" dxfId="91" priority="5">
      <formula>CELL("защита", C4)=0</formula>
    </cfRule>
  </conditionalFormatting>
  <conditionalFormatting sqref="E4">
    <cfRule type="expression" dxfId="90" priority="4">
      <formula>CELL("защита", E4)=0</formula>
    </cfRule>
  </conditionalFormatting>
  <conditionalFormatting sqref="B2">
    <cfRule type="expression" dxfId="89" priority="1">
      <formula>AND(CELL("защита", B2)=0, NOT(ISBLANK(B2)))</formula>
    </cfRule>
    <cfRule type="expression" dxfId="88" priority="2">
      <formula>AND(CELL("защита", B2)=0, ISBLANK(B2))</formula>
    </cfRule>
    <cfRule type="expression" dxfId="87" priority="3">
      <formula>CELL("защита", B2)=0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date" operator="greaterThan" allowBlank="1" showInputMessage="1" showErrorMessage="1" error="Только дата" prompt="Только дата" sqref="K7:K16">
      <formula1>1</formula1>
    </dataValidation>
    <dataValidation type="textLength" errorStyle="warning" allowBlank="1" showInputMessage="1" showErrorMessage="1" error="ИНН — не меньше 10, не больше 12 цифр" prompt="ИНН — не меньше 10, не больше 12 цифр" sqref="I7:I16">
      <formula1>10</formula1>
      <formula2>12</formula2>
    </dataValidation>
    <dataValidation type="list" allowBlank="1" showInputMessage="1" showErrorMessage="1" sqref="J7:J16">
      <formula1>"Принята, Не принята"</formula1>
    </dataValidation>
    <dataValidation allowBlank="1" sqref="E17:K17"/>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zoomScaleNormal="100" workbookViewId="0"/>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17.85546875" customWidth="1"/>
    <col min="9" max="9" width="10.85546875" customWidth="1"/>
    <col min="10" max="10" width="10.140625" customWidth="1"/>
    <col min="11" max="11" width="14.42578125" customWidth="1"/>
    <col min="12" max="12" width="11.140625" customWidth="1"/>
    <col min="13" max="13" width="11.5703125" customWidth="1"/>
  </cols>
  <sheetData>
    <row r="1" spans="1:14">
      <c r="B1" s="226">
        <f>ОсновнаяИнформация_НаименованиеУчастника</f>
        <v>0</v>
      </c>
      <c r="C1" s="226"/>
      <c r="D1" s="226"/>
      <c r="E1" s="226"/>
      <c r="F1" s="226"/>
      <c r="G1" s="226"/>
      <c r="H1" s="226"/>
      <c r="I1" s="226"/>
      <c r="J1" s="226"/>
    </row>
    <row r="2" spans="1:14" ht="25.15" customHeight="1">
      <c r="A2" s="62"/>
      <c r="B2" s="49" t="str">
        <f>"Заявка на участие в закупке "&amp;"№"&amp;Идентификация[IDP]</f>
        <v>Заявка на участие в закупке №</v>
      </c>
      <c r="C2" s="102"/>
      <c r="D2" s="102"/>
      <c r="E2" s="102"/>
      <c r="F2" s="102"/>
      <c r="G2" s="102"/>
      <c r="H2" s="62"/>
      <c r="I2" s="62"/>
      <c r="J2" s="62"/>
      <c r="K2" s="62"/>
      <c r="L2" s="62"/>
      <c r="M2" s="62"/>
      <c r="N2" s="62"/>
    </row>
    <row r="3" spans="1:14" ht="30" customHeight="1">
      <c r="A3" s="103"/>
      <c r="B3" s="52" t="s">
        <v>341</v>
      </c>
      <c r="C3" s="103"/>
      <c r="D3" s="103"/>
      <c r="E3" s="103"/>
      <c r="F3" s="103"/>
      <c r="G3" s="103"/>
      <c r="H3" s="103"/>
      <c r="I3" s="103"/>
      <c r="J3" s="103"/>
      <c r="K3" s="103"/>
      <c r="L3" s="103"/>
      <c r="M3" s="103"/>
      <c r="N3" s="62"/>
    </row>
    <row r="4" spans="1:14" ht="75" customHeight="1">
      <c r="A4" s="103"/>
      <c r="B4" s="254" t="s">
        <v>385</v>
      </c>
      <c r="C4" s="254"/>
      <c r="D4" s="254"/>
      <c r="E4" s="254"/>
      <c r="F4" s="254"/>
      <c r="G4" s="254"/>
      <c r="H4" s="254"/>
      <c r="I4" s="103"/>
      <c r="J4" s="103"/>
      <c r="K4" s="103"/>
      <c r="L4" s="103"/>
      <c r="M4" s="103"/>
      <c r="N4" s="62"/>
    </row>
    <row r="5" spans="1:14" ht="30" customHeight="1">
      <c r="A5" s="103"/>
      <c r="B5" s="103"/>
      <c r="C5" s="103"/>
      <c r="D5" s="103"/>
      <c r="E5" s="103"/>
      <c r="F5" s="103"/>
      <c r="G5" s="103"/>
      <c r="H5" s="103"/>
      <c r="I5" s="103"/>
      <c r="J5" s="103"/>
      <c r="K5" s="103"/>
      <c r="L5" s="103"/>
      <c r="M5" s="103"/>
      <c r="N5" s="62"/>
    </row>
    <row r="6" spans="1:14" ht="37.5" customHeight="1">
      <c r="A6" s="256" t="s">
        <v>155</v>
      </c>
      <c r="B6" s="246" t="s">
        <v>15</v>
      </c>
      <c r="C6" s="246" t="s">
        <v>337</v>
      </c>
      <c r="D6" s="246" t="s">
        <v>5</v>
      </c>
      <c r="E6" s="251" t="s">
        <v>342</v>
      </c>
      <c r="F6" s="252"/>
      <c r="G6" s="253"/>
      <c r="H6" s="242" t="s">
        <v>357</v>
      </c>
      <c r="I6" s="243"/>
      <c r="J6" s="242" t="s">
        <v>356</v>
      </c>
      <c r="K6" s="255"/>
      <c r="L6" s="255"/>
      <c r="M6" s="243"/>
      <c r="N6" s="62"/>
    </row>
    <row r="7" spans="1:14" ht="56.25" customHeight="1">
      <c r="A7" s="256"/>
      <c r="B7" s="247"/>
      <c r="C7" s="247"/>
      <c r="D7" s="247"/>
      <c r="E7" s="85" t="s">
        <v>19</v>
      </c>
      <c r="F7" s="85" t="s">
        <v>24</v>
      </c>
      <c r="G7" s="85" t="s">
        <v>25</v>
      </c>
      <c r="H7" s="86" t="s">
        <v>29</v>
      </c>
      <c r="I7" s="86" t="s">
        <v>30</v>
      </c>
      <c r="J7" s="86" t="s">
        <v>363</v>
      </c>
      <c r="K7" s="86" t="s">
        <v>343</v>
      </c>
      <c r="L7" s="86" t="s">
        <v>361</v>
      </c>
      <c r="M7" s="86" t="s">
        <v>344</v>
      </c>
      <c r="N7" s="62"/>
    </row>
    <row r="8" spans="1:14">
      <c r="A8" s="104"/>
      <c r="B8" s="105" t="s">
        <v>137</v>
      </c>
      <c r="C8" s="105" t="s">
        <v>335</v>
      </c>
      <c r="D8" s="105" t="s">
        <v>336</v>
      </c>
      <c r="E8" s="106" t="s">
        <v>138</v>
      </c>
      <c r="F8" s="105" t="s">
        <v>139</v>
      </c>
      <c r="G8" s="106" t="s">
        <v>140</v>
      </c>
      <c r="H8" s="105" t="s">
        <v>141</v>
      </c>
      <c r="I8" s="106" t="s">
        <v>142</v>
      </c>
      <c r="J8" s="106" t="s">
        <v>143</v>
      </c>
      <c r="K8" s="106" t="s">
        <v>144</v>
      </c>
      <c r="L8" s="105" t="s">
        <v>146</v>
      </c>
      <c r="M8" s="106" t="s">
        <v>147</v>
      </c>
      <c r="N8" s="62"/>
    </row>
    <row r="9" spans="1:14" ht="18.75" customHeight="1">
      <c r="A9" s="104"/>
      <c r="B9" s="90">
        <f t="shared" ref="B9:B18" ca="1" si="0">IF(ISNUMBER(OFFSET(B9,-1,0)), OFFSET(B9,-1,0)+1, 1)</f>
        <v>1</v>
      </c>
      <c r="C9" s="91">
        <f t="shared" ref="C9:C18" si="1">ОсновнаяИнформация_НаименованиеУчастника</f>
        <v>0</v>
      </c>
      <c r="D9" s="91">
        <f t="shared" ref="D9:D18" si="2">ОсновнаяИнформация_ИННУчастника</f>
        <v>0</v>
      </c>
      <c r="E9" s="92"/>
      <c r="F9" s="92"/>
      <c r="G9" s="93"/>
      <c r="H9" s="94"/>
      <c r="I9" s="92"/>
      <c r="J9" s="92"/>
      <c r="K9" s="92"/>
      <c r="L9" s="95"/>
      <c r="M9" s="95"/>
      <c r="N9" s="62"/>
    </row>
    <row r="10" spans="1:14" ht="18.75" customHeight="1">
      <c r="A10" s="104"/>
      <c r="B10" s="90">
        <f t="shared" ca="1" si="0"/>
        <v>2</v>
      </c>
      <c r="C10" s="91">
        <f t="shared" si="1"/>
        <v>0</v>
      </c>
      <c r="D10" s="91">
        <f t="shared" si="2"/>
        <v>0</v>
      </c>
      <c r="E10" s="92"/>
      <c r="F10" s="92"/>
      <c r="G10" s="93"/>
      <c r="H10" s="94"/>
      <c r="I10" s="92"/>
      <c r="J10" s="92"/>
      <c r="K10" s="92"/>
      <c r="L10" s="95"/>
      <c r="M10" s="95"/>
      <c r="N10" s="62"/>
    </row>
    <row r="11" spans="1:14" ht="18.75" customHeight="1">
      <c r="A11" s="104"/>
      <c r="B11" s="90">
        <f ca="1">IF(ISNUMBER(OFFSET(B11,-1,0)), OFFSET(B11,-1,0)+1, 1)</f>
        <v>3</v>
      </c>
      <c r="C11" s="91">
        <f t="shared" si="1"/>
        <v>0</v>
      </c>
      <c r="D11" s="91">
        <f t="shared" si="2"/>
        <v>0</v>
      </c>
      <c r="E11" s="92"/>
      <c r="F11" s="92"/>
      <c r="G11" s="93"/>
      <c r="H11" s="94"/>
      <c r="I11" s="92"/>
      <c r="J11" s="92"/>
      <c r="K11" s="92"/>
      <c r="L11" s="95"/>
      <c r="M11" s="95"/>
      <c r="N11" s="62"/>
    </row>
    <row r="12" spans="1:14" ht="18.75" customHeight="1">
      <c r="A12" s="104"/>
      <c r="B12" s="90">
        <f t="shared" ca="1" si="0"/>
        <v>4</v>
      </c>
      <c r="C12" s="91">
        <f t="shared" si="1"/>
        <v>0</v>
      </c>
      <c r="D12" s="91">
        <f t="shared" si="2"/>
        <v>0</v>
      </c>
      <c r="E12" s="92"/>
      <c r="F12" s="92"/>
      <c r="G12" s="93"/>
      <c r="H12" s="94"/>
      <c r="I12" s="92"/>
      <c r="J12" s="92"/>
      <c r="K12" s="92"/>
      <c r="L12" s="95"/>
      <c r="M12" s="95"/>
      <c r="N12" s="62"/>
    </row>
    <row r="13" spans="1:14" ht="18.75" customHeight="1">
      <c r="A13" s="104"/>
      <c r="B13" s="90">
        <f t="shared" ca="1" si="0"/>
        <v>5</v>
      </c>
      <c r="C13" s="91">
        <f t="shared" si="1"/>
        <v>0</v>
      </c>
      <c r="D13" s="91">
        <f t="shared" si="2"/>
        <v>0</v>
      </c>
      <c r="E13" s="92"/>
      <c r="F13" s="92"/>
      <c r="G13" s="93"/>
      <c r="H13" s="94"/>
      <c r="I13" s="92"/>
      <c r="J13" s="92"/>
      <c r="K13" s="92"/>
      <c r="L13" s="95"/>
      <c r="M13" s="95"/>
      <c r="N13" s="62"/>
    </row>
    <row r="14" spans="1:14" ht="18.75" customHeight="1">
      <c r="A14" s="104"/>
      <c r="B14" s="90">
        <f t="shared" ca="1" si="0"/>
        <v>6</v>
      </c>
      <c r="C14" s="91">
        <f t="shared" si="1"/>
        <v>0</v>
      </c>
      <c r="D14" s="91">
        <f t="shared" si="2"/>
        <v>0</v>
      </c>
      <c r="E14" s="92"/>
      <c r="F14" s="92"/>
      <c r="G14" s="93"/>
      <c r="H14" s="94"/>
      <c r="I14" s="92"/>
      <c r="J14" s="92"/>
      <c r="K14" s="92"/>
      <c r="L14" s="95"/>
      <c r="M14" s="95"/>
      <c r="N14" s="62"/>
    </row>
    <row r="15" spans="1:14" ht="18.75" customHeight="1">
      <c r="A15" s="104"/>
      <c r="B15" s="90">
        <f t="shared" ca="1" si="0"/>
        <v>7</v>
      </c>
      <c r="C15" s="91">
        <f t="shared" si="1"/>
        <v>0</v>
      </c>
      <c r="D15" s="91">
        <f t="shared" si="2"/>
        <v>0</v>
      </c>
      <c r="E15" s="92"/>
      <c r="F15" s="92"/>
      <c r="G15" s="93"/>
      <c r="H15" s="94"/>
      <c r="I15" s="92"/>
      <c r="J15" s="92"/>
      <c r="K15" s="92"/>
      <c r="L15" s="95"/>
      <c r="M15" s="95"/>
      <c r="N15" s="62"/>
    </row>
    <row r="16" spans="1:14" ht="18.75" customHeight="1">
      <c r="A16" s="104"/>
      <c r="B16" s="90">
        <f t="shared" ca="1" si="0"/>
        <v>8</v>
      </c>
      <c r="C16" s="91">
        <f t="shared" si="1"/>
        <v>0</v>
      </c>
      <c r="D16" s="91">
        <f t="shared" si="2"/>
        <v>0</v>
      </c>
      <c r="E16" s="92"/>
      <c r="F16" s="92"/>
      <c r="G16" s="93"/>
      <c r="H16" s="94"/>
      <c r="I16" s="92"/>
      <c r="J16" s="92"/>
      <c r="K16" s="92"/>
      <c r="L16" s="95"/>
      <c r="M16" s="95"/>
      <c r="N16" s="62"/>
    </row>
    <row r="17" spans="1:14" ht="18.75" customHeight="1">
      <c r="A17" s="104"/>
      <c r="B17" s="90">
        <f t="shared" ca="1" si="0"/>
        <v>9</v>
      </c>
      <c r="C17" s="91">
        <f t="shared" si="1"/>
        <v>0</v>
      </c>
      <c r="D17" s="91">
        <f t="shared" si="2"/>
        <v>0</v>
      </c>
      <c r="E17" s="92"/>
      <c r="F17" s="92"/>
      <c r="G17" s="93"/>
      <c r="H17" s="94"/>
      <c r="I17" s="92"/>
      <c r="J17" s="92"/>
      <c r="K17" s="92"/>
      <c r="L17" s="95"/>
      <c r="M17" s="95"/>
      <c r="N17" s="62"/>
    </row>
    <row r="18" spans="1:14" ht="18.75" customHeight="1">
      <c r="A18" s="104"/>
      <c r="B18" s="96">
        <f t="shared" ca="1" si="0"/>
        <v>10</v>
      </c>
      <c r="C18" s="97">
        <f t="shared" si="1"/>
        <v>0</v>
      </c>
      <c r="D18" s="97">
        <f t="shared" si="2"/>
        <v>0</v>
      </c>
      <c r="E18" s="98"/>
      <c r="F18" s="98"/>
      <c r="G18" s="99"/>
      <c r="H18" s="100"/>
      <c r="I18" s="98"/>
      <c r="J18" s="98"/>
      <c r="K18" s="98"/>
      <c r="L18" s="101"/>
      <c r="M18" s="101"/>
      <c r="N18" s="62"/>
    </row>
    <row r="19" spans="1:14">
      <c r="A19" s="62"/>
      <c r="B19" s="62"/>
      <c r="C19" s="62"/>
      <c r="D19" s="62"/>
      <c r="E19" s="62"/>
      <c r="F19" s="62"/>
      <c r="G19" s="62"/>
      <c r="H19" s="62"/>
      <c r="I19" s="62"/>
      <c r="J19" s="62"/>
      <c r="K19" s="62"/>
      <c r="L19" s="62"/>
      <c r="M19" s="62"/>
      <c r="N19" s="62"/>
    </row>
    <row r="20" spans="1:14">
      <c r="A20" s="62"/>
      <c r="B20" s="62"/>
      <c r="C20" s="62"/>
      <c r="D20" s="62"/>
      <c r="E20" s="62"/>
      <c r="F20" s="62"/>
      <c r="G20" s="62"/>
      <c r="H20" s="62"/>
      <c r="I20" s="62"/>
      <c r="J20" s="62"/>
      <c r="K20" s="62"/>
      <c r="L20" s="62"/>
      <c r="M20" s="62"/>
      <c r="N20" s="62"/>
    </row>
    <row r="21" spans="1:14">
      <c r="A21" s="62"/>
      <c r="B21" s="62"/>
      <c r="C21" s="62"/>
      <c r="D21" s="62"/>
      <c r="E21" s="62"/>
      <c r="F21" s="62"/>
      <c r="G21" s="62"/>
      <c r="H21" s="62"/>
      <c r="I21" s="62"/>
      <c r="J21" s="62"/>
      <c r="K21" s="62"/>
      <c r="L21" s="62"/>
      <c r="M21" s="62"/>
      <c r="N21" s="62"/>
    </row>
    <row r="22" spans="1:14">
      <c r="A22" s="62"/>
      <c r="B22" s="62"/>
      <c r="C22" s="62"/>
      <c r="D22" s="62"/>
      <c r="E22" s="62"/>
      <c r="F22" s="62"/>
      <c r="G22" s="62"/>
      <c r="H22" s="62"/>
      <c r="I22" s="62"/>
      <c r="J22" s="62"/>
      <c r="K22" s="62"/>
      <c r="L22" s="62"/>
      <c r="M22" s="62"/>
      <c r="N22" s="62"/>
    </row>
  </sheetData>
  <sheetProtection password="CF7E" sheet="1" objects="1" scenarios="1" formatRows="0" sort="0" autoFilter="0"/>
  <mergeCells count="9">
    <mergeCell ref="B1:J1"/>
    <mergeCell ref="B4:H4"/>
    <mergeCell ref="E6:G6"/>
    <mergeCell ref="J6:M6"/>
    <mergeCell ref="A6:A7"/>
    <mergeCell ref="B6:B7"/>
    <mergeCell ref="C6:C7"/>
    <mergeCell ref="D6:D7"/>
    <mergeCell ref="H6:I6"/>
  </mergeCells>
  <conditionalFormatting sqref="B9:M18">
    <cfRule type="expression" dxfId="71" priority="11">
      <formula>AND(CELL("защита", B9)=0, NOT(ISBLANK(B9)))</formula>
    </cfRule>
    <cfRule type="expression" dxfId="70" priority="12">
      <formula>AND(CELL("защита", B9)=0, ISBLANK(B9))</formula>
    </cfRule>
  </conditionalFormatting>
  <conditionalFormatting sqref="A3:M3 A8:M18 A6:B7 L7:M7 A2 C2:M2 A5:M5 A4 I4:M4">
    <cfRule type="expression" dxfId="69" priority="13">
      <formula>CELL("защита", A2)=0</formula>
    </cfRule>
  </conditionalFormatting>
  <conditionalFormatting sqref="C6:D7">
    <cfRule type="expression" dxfId="68" priority="10">
      <formula>CELL("защита", C6)=0</formula>
    </cfRule>
  </conditionalFormatting>
  <conditionalFormatting sqref="E7:G7">
    <cfRule type="expression" dxfId="67" priority="9">
      <formula>CELL("защита", E7)=0</formula>
    </cfRule>
  </conditionalFormatting>
  <conditionalFormatting sqref="E6">
    <cfRule type="expression" dxfId="66" priority="8">
      <formula>CELL("защита", E6)=0</formula>
    </cfRule>
  </conditionalFormatting>
  <conditionalFormatting sqref="H6:K7">
    <cfRule type="expression" dxfId="65" priority="7">
      <formula>CELL("защита", H6)=0</formula>
    </cfRule>
  </conditionalFormatting>
  <conditionalFormatting sqref="B2">
    <cfRule type="expression" dxfId="64" priority="4">
      <formula>AND(CELL("защита", B2)=0, NOT(ISBLANK(B2)))</formula>
    </cfRule>
    <cfRule type="expression" dxfId="63" priority="5">
      <formula>AND(CELL("защита", B2)=0, ISBLANK(B2))</formula>
    </cfRule>
    <cfRule type="expression" dxfId="62" priority="6">
      <formula>CELL("защита", B2)=0</formula>
    </cfRule>
  </conditionalFormatting>
  <conditionalFormatting sqref="B4">
    <cfRule type="expression" dxfId="61" priority="1">
      <formula>AND(CELL("защита", B4)=0, NOT(ISBLANK(B4)))</formula>
    </cfRule>
    <cfRule type="expression" dxfId="60" priority="2">
      <formula>AND(CELL("защита", B4)=0, ISBLANK(B4))</formula>
    </cfRule>
    <cfRule type="expression" dxfId="59" priority="3">
      <formula>CELL("защита", B4)=0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9:I18">
      <formula1>10</formula1>
      <formula2>12</formula2>
    </dataValidation>
    <dataValidation type="date" operator="greaterThan" allowBlank="1" showInputMessage="1" showErrorMessage="1" error="Только дата" prompt="Только дата" sqref="L9:L18">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9:M18">
      <formula1>$L9</formula1>
    </dataValidation>
  </dataValidations>
  <pageMargins left="0.39370078740157483" right="0.23622047244094491" top="0.74803149606299213" bottom="0.82677165354330717" header="0.31496062992125984" footer="0.31496062992125984"/>
  <pageSetup paperSize="9" scale="9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showGridLines="0" workbookViewId="0">
      <selection activeCell="G15" sqref="G15"/>
    </sheetView>
  </sheetViews>
  <sheetFormatPr defaultRowHeight="15"/>
  <cols>
    <col min="2" max="2" width="7.5703125" customWidth="1"/>
    <col min="3" max="3" width="29.42578125" customWidth="1"/>
    <col min="4" max="5" width="21.140625" customWidth="1"/>
    <col min="6" max="6" width="26.7109375" customWidth="1"/>
    <col min="7" max="7" width="35.140625" customWidth="1"/>
  </cols>
  <sheetData>
    <row r="1" spans="1:9">
      <c r="B1" s="226">
        <f>ОсновнаяИнформация_НаименованиеУчастника</f>
        <v>0</v>
      </c>
      <c r="C1" s="226"/>
      <c r="D1" s="226"/>
      <c r="E1" s="226"/>
      <c r="F1" s="226"/>
      <c r="G1" s="226"/>
      <c r="H1" s="226"/>
      <c r="I1" s="226"/>
    </row>
    <row r="2" spans="1:9" ht="25.15" customHeight="1">
      <c r="A2" s="48"/>
      <c r="B2" s="187" t="str">
        <f>"Заявка на участие в закупке "&amp;"№"&amp;Идентификация[IDP]</f>
        <v>Заявка на участие в закупке №</v>
      </c>
      <c r="C2" s="48"/>
      <c r="D2" s="48"/>
      <c r="E2" s="48"/>
      <c r="F2" s="48"/>
      <c r="G2" s="48"/>
      <c r="H2" s="48"/>
    </row>
    <row r="3" spans="1:9" ht="30" customHeight="1">
      <c r="A3" s="51"/>
      <c r="B3" s="188" t="s">
        <v>397</v>
      </c>
      <c r="C3" s="48"/>
      <c r="D3" s="48"/>
      <c r="E3" s="48"/>
      <c r="F3" s="48"/>
      <c r="G3" s="48"/>
      <c r="H3" s="48"/>
    </row>
    <row r="4" spans="1:9" ht="52.5" customHeight="1">
      <c r="A4" s="53"/>
      <c r="B4" s="154" t="s">
        <v>15</v>
      </c>
      <c r="C4" s="154" t="s">
        <v>398</v>
      </c>
      <c r="D4" s="160" t="s">
        <v>399</v>
      </c>
      <c r="E4" s="154" t="s">
        <v>400</v>
      </c>
      <c r="F4" s="154" t="s">
        <v>401</v>
      </c>
      <c r="G4" s="154" t="s">
        <v>57</v>
      </c>
      <c r="H4" s="48"/>
    </row>
    <row r="5" spans="1:9" ht="18" customHeight="1">
      <c r="A5" s="48"/>
      <c r="B5" s="89" t="s">
        <v>137</v>
      </c>
      <c r="C5" s="89" t="s">
        <v>138</v>
      </c>
      <c r="D5" s="89" t="s">
        <v>139</v>
      </c>
      <c r="E5" s="89" t="s">
        <v>140</v>
      </c>
      <c r="F5" s="89" t="s">
        <v>141</v>
      </c>
      <c r="G5" s="89" t="s">
        <v>142</v>
      </c>
      <c r="H5" s="48"/>
    </row>
    <row r="6" spans="1:9" s="44" customFormat="1">
      <c r="A6" s="156"/>
      <c r="B6" s="161">
        <f ca="1">IF(ISNUMBER(OFFSET(B6,-1,0)), OFFSET(B6,-1,0)+1, 1)</f>
        <v>1</v>
      </c>
      <c r="C6" s="162"/>
      <c r="D6" s="162"/>
      <c r="E6" s="162"/>
      <c r="F6" s="162"/>
      <c r="G6" s="163"/>
      <c r="H6" s="156"/>
    </row>
    <row r="7" spans="1:9" s="44" customFormat="1">
      <c r="A7" s="156"/>
      <c r="B7" s="161">
        <f ca="1">IF(ISNUMBER(OFFSET(B7,-1,0)), OFFSET(B7,-1,0)+1, 1)</f>
        <v>2</v>
      </c>
      <c r="C7" s="162"/>
      <c r="D7" s="162"/>
      <c r="E7" s="162"/>
      <c r="F7" s="162"/>
      <c r="G7" s="163"/>
      <c r="H7" s="156"/>
    </row>
    <row r="8" spans="1:9" s="44" customFormat="1">
      <c r="A8" s="156"/>
      <c r="B8" s="164">
        <f ca="1">IF(ISNUMBER(OFFSET(B8,-1,0)), OFFSET(B8,-1,0)+1, 1)</f>
        <v>3</v>
      </c>
      <c r="C8" s="165"/>
      <c r="D8" s="165"/>
      <c r="E8" s="165"/>
      <c r="F8" s="165"/>
      <c r="G8" s="166"/>
      <c r="H8" s="156"/>
    </row>
    <row r="9" spans="1:9">
      <c r="A9" s="48"/>
      <c r="B9" s="48"/>
      <c r="C9" s="48"/>
      <c r="D9" s="48"/>
      <c r="E9" s="48"/>
      <c r="F9" s="48"/>
      <c r="G9" s="48"/>
      <c r="H9" s="48"/>
    </row>
    <row r="10" spans="1:9">
      <c r="A10" s="48"/>
      <c r="B10" s="48"/>
      <c r="C10" s="48"/>
      <c r="D10" s="48"/>
      <c r="E10" s="48"/>
      <c r="F10" s="48"/>
      <c r="G10" s="48"/>
      <c r="H10" s="48"/>
    </row>
    <row r="11" spans="1:9">
      <c r="A11" s="48"/>
      <c r="B11" s="48"/>
      <c r="C11" s="48"/>
      <c r="D11" s="48"/>
      <c r="E11" s="48"/>
      <c r="F11" s="48"/>
      <c r="G11" s="48"/>
      <c r="H11" s="48"/>
    </row>
    <row r="12" spans="1:9">
      <c r="A12" s="48"/>
      <c r="B12" s="48"/>
      <c r="C12" s="48"/>
      <c r="D12" s="48"/>
      <c r="E12" s="48"/>
      <c r="F12" s="48"/>
      <c r="G12" s="48"/>
      <c r="H12" s="48"/>
    </row>
    <row r="13" spans="1:9">
      <c r="A13" s="48"/>
      <c r="B13" s="48"/>
      <c r="C13" s="48"/>
      <c r="D13" s="48"/>
      <c r="E13" s="48"/>
      <c r="F13" s="48"/>
      <c r="G13" s="48"/>
      <c r="H13" s="48"/>
    </row>
    <row r="14" spans="1:9">
      <c r="A14" s="48"/>
      <c r="B14" s="48"/>
      <c r="C14" s="48"/>
      <c r="D14" s="48"/>
      <c r="E14" s="48"/>
      <c r="F14" s="48"/>
      <c r="G14" s="48"/>
      <c r="H14" s="48"/>
    </row>
    <row r="15" spans="1:9">
      <c r="A15" s="48"/>
      <c r="B15" s="48"/>
      <c r="C15" s="48"/>
      <c r="D15" s="48"/>
      <c r="E15" s="48"/>
      <c r="F15" s="48"/>
      <c r="G15" s="48"/>
      <c r="H15" s="48"/>
    </row>
    <row r="16" spans="1:9">
      <c r="A16" s="48"/>
      <c r="B16" s="48"/>
      <c r="C16" s="48"/>
      <c r="D16" s="48"/>
      <c r="E16" s="48"/>
      <c r="F16" s="48"/>
      <c r="G16" s="48"/>
      <c r="H16" s="48"/>
    </row>
    <row r="17" spans="1:8">
      <c r="A17" s="48"/>
      <c r="B17" s="48"/>
      <c r="C17" s="48"/>
      <c r="D17" s="48"/>
      <c r="E17" s="48"/>
      <c r="F17" s="48"/>
      <c r="G17" s="48"/>
      <c r="H17" s="48"/>
    </row>
    <row r="18" spans="1:8">
      <c r="A18" s="48"/>
      <c r="B18" s="48"/>
      <c r="C18" s="48"/>
      <c r="D18" s="48"/>
      <c r="E18" s="48"/>
      <c r="F18" s="48"/>
      <c r="G18" s="48"/>
      <c r="H18" s="48"/>
    </row>
    <row r="19" spans="1:8">
      <c r="A19" s="48"/>
      <c r="B19" s="48"/>
      <c r="C19" s="48"/>
      <c r="D19" s="48"/>
      <c r="E19" s="48"/>
      <c r="F19" s="48"/>
      <c r="G19" s="48"/>
      <c r="H19" s="48"/>
    </row>
    <row r="20" spans="1:8">
      <c r="A20" s="48"/>
      <c r="B20" s="48"/>
      <c r="C20" s="48"/>
      <c r="D20" s="48"/>
      <c r="E20" s="48"/>
      <c r="F20" s="48"/>
      <c r="G20" s="48"/>
      <c r="H20" s="48"/>
    </row>
  </sheetData>
  <sheetProtection formatRows="0" insertRows="0" deleteRows="0"/>
  <mergeCells count="1">
    <mergeCell ref="B1:I1"/>
  </mergeCells>
  <conditionalFormatting sqref="A2:G8">
    <cfRule type="expression" dxfId="41" priority="1">
      <formula>AND(CELL("защита", A2)=0, NOT(ISBLANK(A2)))</formula>
    </cfRule>
    <cfRule type="expression" dxfId="40" priority="2">
      <formula>AND(CELL("защита", A2)=0, ISBLANK(A2))</formula>
    </cfRule>
    <cfRule type="expression" dxfId="39"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AF38"/>
  <sheetViews>
    <sheetView view="pageBreakPreview" zoomScale="80" zoomScaleNormal="100" zoomScaleSheetLayoutView="80" workbookViewId="0">
      <selection activeCell="Y41" sqref="Y41"/>
    </sheetView>
  </sheetViews>
  <sheetFormatPr defaultRowHeight="15"/>
  <cols>
    <col min="1" max="98" width="2.85546875" customWidth="1"/>
  </cols>
  <sheetData>
    <row r="2" spans="3:31" ht="15.75">
      <c r="D2" s="196" t="s">
        <v>402</v>
      </c>
    </row>
    <row r="3" spans="3:31" ht="18">
      <c r="D3" s="191"/>
    </row>
    <row r="4" spans="3:31">
      <c r="D4" s="192"/>
    </row>
    <row r="5" spans="3:31">
      <c r="C5" t="s">
        <v>410</v>
      </c>
      <c r="D5" s="197"/>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3:31">
      <c r="P6" s="193" t="s">
        <v>403</v>
      </c>
    </row>
    <row r="7" spans="3:31">
      <c r="D7" s="198"/>
      <c r="E7" s="190"/>
      <c r="F7" s="190"/>
      <c r="G7" s="190"/>
      <c r="H7" s="190"/>
      <c r="I7" s="190"/>
      <c r="J7" s="190"/>
      <c r="K7" s="190"/>
      <c r="L7" s="190"/>
      <c r="M7" s="190"/>
      <c r="N7" s="190"/>
      <c r="O7" s="190"/>
      <c r="P7" s="190"/>
      <c r="Q7" s="190"/>
      <c r="R7" s="190"/>
      <c r="S7" s="190"/>
      <c r="T7" s="190"/>
      <c r="U7" s="190"/>
      <c r="V7" s="190"/>
      <c r="W7" s="190"/>
      <c r="X7" s="190"/>
      <c r="Y7" s="190"/>
      <c r="Z7" s="190"/>
      <c r="AA7" s="190"/>
      <c r="AB7" s="190"/>
      <c r="AC7" s="190"/>
    </row>
    <row r="8" spans="3:31">
      <c r="D8" s="195" t="s">
        <v>404</v>
      </c>
    </row>
    <row r="9" spans="3:31">
      <c r="C9" s="192" t="s">
        <v>416</v>
      </c>
    </row>
    <row r="10" spans="3:31">
      <c r="C10" s="197"/>
      <c r="D10" s="190"/>
      <c r="E10" s="190"/>
      <c r="F10" s="190"/>
      <c r="G10" s="190"/>
      <c r="H10" s="190" t="s">
        <v>417</v>
      </c>
      <c r="I10" s="190"/>
      <c r="J10" s="190"/>
      <c r="K10" s="190"/>
      <c r="L10" s="190"/>
      <c r="M10" s="190"/>
      <c r="N10" s="190"/>
      <c r="O10" s="190"/>
      <c r="P10" s="190"/>
      <c r="Q10" s="190"/>
      <c r="R10" s="190"/>
      <c r="S10" s="190"/>
      <c r="T10" s="190"/>
      <c r="U10" s="190"/>
      <c r="V10" s="190"/>
      <c r="W10" s="190"/>
      <c r="X10" s="190"/>
      <c r="Y10" s="199"/>
      <c r="Z10" s="199"/>
      <c r="AA10" s="199"/>
      <c r="AB10" s="199"/>
      <c r="AC10" s="199"/>
      <c r="AD10" s="189" t="s">
        <v>418</v>
      </c>
      <c r="AE10" s="189"/>
    </row>
    <row r="11" spans="3:31">
      <c r="C11" s="192" t="s">
        <v>411</v>
      </c>
    </row>
    <row r="12" spans="3:31">
      <c r="C12" s="192" t="s">
        <v>412</v>
      </c>
    </row>
    <row r="13" spans="3:31">
      <c r="C13" s="192" t="s">
        <v>413</v>
      </c>
    </row>
    <row r="14" spans="3:31">
      <c r="C14" s="192" t="s">
        <v>415</v>
      </c>
    </row>
    <row r="15" spans="3:31">
      <c r="C15" s="192" t="s">
        <v>414</v>
      </c>
    </row>
    <row r="16" spans="3:31">
      <c r="C16" s="192"/>
    </row>
    <row r="17" spans="3:3">
      <c r="C17" s="194" t="s">
        <v>405</v>
      </c>
    </row>
    <row r="18" spans="3:3">
      <c r="C18" s="194" t="s">
        <v>406</v>
      </c>
    </row>
    <row r="19" spans="3:3">
      <c r="C19" s="194" t="s">
        <v>407</v>
      </c>
    </row>
    <row r="20" spans="3:3">
      <c r="C20" s="194"/>
    </row>
    <row r="21" spans="3:3">
      <c r="C21" s="192" t="s">
        <v>419</v>
      </c>
    </row>
    <row r="22" spans="3:3">
      <c r="C22" s="192" t="s">
        <v>420</v>
      </c>
    </row>
    <row r="23" spans="3:3">
      <c r="C23" s="192" t="s">
        <v>421</v>
      </c>
    </row>
    <row r="24" spans="3:3">
      <c r="C24" s="192" t="s">
        <v>408</v>
      </c>
    </row>
    <row r="25" spans="3:3">
      <c r="C25" s="192" t="s">
        <v>409</v>
      </c>
    </row>
    <row r="26" spans="3:3">
      <c r="C26" s="192" t="s">
        <v>422</v>
      </c>
    </row>
    <row r="27" spans="3:3">
      <c r="C27" s="192" t="s">
        <v>423</v>
      </c>
    </row>
    <row r="28" spans="3:3">
      <c r="C28" s="192" t="s">
        <v>424</v>
      </c>
    </row>
    <row r="36" spans="3:32">
      <c r="C36" t="s">
        <v>425</v>
      </c>
    </row>
    <row r="37" spans="3:32">
      <c r="C37" t="s">
        <v>426</v>
      </c>
      <c r="L37" s="190"/>
      <c r="M37" s="190"/>
      <c r="N37" s="190"/>
      <c r="O37" s="190"/>
      <c r="P37" s="190"/>
      <c r="Q37" s="190"/>
      <c r="R37" s="190"/>
      <c r="S37" s="190"/>
      <c r="T37" s="190"/>
      <c r="X37" s="190"/>
      <c r="Y37" s="190"/>
      <c r="Z37" s="190"/>
      <c r="AA37" s="190"/>
      <c r="AB37" s="190"/>
      <c r="AC37" s="190"/>
      <c r="AD37" s="190"/>
      <c r="AE37" s="190"/>
      <c r="AF37" s="190"/>
    </row>
    <row r="38" spans="3:32">
      <c r="O38" t="s">
        <v>427</v>
      </c>
      <c r="AB38" s="200" t="s">
        <v>428</v>
      </c>
    </row>
  </sheetData>
  <pageMargins left="0.70866141732283472" right="0.70866141732283472" top="0.74803149606299213" bottom="0.74803149606299213" header="0.31496062992125984" footer="0.31496062992125984"/>
  <pageSetup paperSize="9" scale="8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T2"/>
  <sheetViews>
    <sheetView topLeftCell="L1" zoomScale="70" zoomScaleNormal="70" workbookViewId="0">
      <selection activeCell="O2" sqref="O2"/>
    </sheetView>
  </sheetViews>
  <sheetFormatPr defaultRowHeight="15"/>
  <cols>
    <col min="1" max="1" width="12.28515625" customWidth="1"/>
    <col min="2" max="2" width="27" bestFit="1" customWidth="1"/>
    <col min="4" max="4" width="8.42578125" bestFit="1" customWidth="1"/>
    <col min="5" max="5" width="26.85546875" bestFit="1" customWidth="1"/>
    <col min="6" max="6" width="22.85546875" bestFit="1" customWidth="1"/>
    <col min="7" max="7" width="26.140625" customWidth="1"/>
    <col min="8" max="8" width="27.42578125" bestFit="1" customWidth="1"/>
    <col min="9" max="9" width="31.5703125" customWidth="1"/>
    <col min="10" max="10" width="26.28515625" bestFit="1" customWidth="1"/>
    <col min="11" max="11" width="35.5703125" bestFit="1" customWidth="1"/>
    <col min="12" max="12" width="43" bestFit="1" customWidth="1"/>
    <col min="13" max="13" width="41.42578125" bestFit="1" customWidth="1"/>
    <col min="14" max="14" width="36.5703125" bestFit="1" customWidth="1"/>
    <col min="15" max="15" width="36.5703125" customWidth="1"/>
    <col min="16" max="16" width="42.28515625" bestFit="1" customWidth="1"/>
    <col min="17" max="18" width="19.7109375" bestFit="1" customWidth="1"/>
    <col min="19" max="19" width="36.85546875" bestFit="1" customWidth="1"/>
    <col min="20" max="20" width="30.5703125" bestFit="1" customWidth="1"/>
    <col min="21" max="22" width="45.85546875" bestFit="1" customWidth="1"/>
  </cols>
  <sheetData>
    <row r="1" spans="1:20" ht="14.25" customHeight="1">
      <c r="A1" s="7" t="s">
        <v>96</v>
      </c>
      <c r="B1" s="7" t="s">
        <v>77</v>
      </c>
      <c r="C1" s="7" t="s">
        <v>5</v>
      </c>
      <c r="D1" s="7" t="s">
        <v>6</v>
      </c>
      <c r="E1" s="7" t="s">
        <v>380</v>
      </c>
      <c r="F1" s="7" t="s">
        <v>191</v>
      </c>
      <c r="G1" s="7" t="s">
        <v>382</v>
      </c>
      <c r="H1" t="s">
        <v>379</v>
      </c>
      <c r="I1" s="7" t="s">
        <v>381</v>
      </c>
      <c r="J1" s="7" t="s">
        <v>329</v>
      </c>
      <c r="K1" s="7" t="s">
        <v>330</v>
      </c>
      <c r="L1" s="7" t="s">
        <v>192</v>
      </c>
      <c r="M1" s="7" t="s">
        <v>93</v>
      </c>
      <c r="N1" s="7" t="s">
        <v>348</v>
      </c>
      <c r="O1" s="7" t="s">
        <v>395</v>
      </c>
      <c r="P1" s="7" t="s">
        <v>354</v>
      </c>
      <c r="Q1" s="7" t="s">
        <v>355</v>
      </c>
      <c r="R1" s="7" t="s">
        <v>349</v>
      </c>
      <c r="S1" s="7" t="s">
        <v>350</v>
      </c>
      <c r="T1" s="7" t="s">
        <v>351</v>
      </c>
    </row>
    <row r="2" spans="1:20">
      <c r="A2" s="33" t="str">
        <f>Идентификация[[#This Row],[IDa]]</f>
        <v>--</v>
      </c>
      <c r="B2" s="33">
        <f>ОсновнаяИнформация_НаименованиеУчастника</f>
        <v>0</v>
      </c>
      <c r="C2" s="33">
        <f>ОсновнаяИнформация_ИННУчастника</f>
        <v>0</v>
      </c>
      <c r="D2" s="33">
        <f>ОсновнаяИнформация_КППУчастника</f>
        <v>0</v>
      </c>
      <c r="E2" s="33">
        <f>ОсновнаяИнформация_ГородМестонахождения</f>
        <v>0</v>
      </c>
      <c r="F2" s="33">
        <f>'1.1. Анкета'!D33</f>
        <v>0</v>
      </c>
      <c r="G2" s="33">
        <f>'1.1. Анкета'!D35</f>
        <v>0</v>
      </c>
      <c r="H2" s="34">
        <f>'1.1. Анкета'!D37</f>
        <v>0</v>
      </c>
      <c r="I2" s="33">
        <f>'1.1. Анкета'!D34</f>
        <v>0</v>
      </c>
      <c r="J2" s="83" t="e">
        <f>(ОБОРОТНЫЕ_АКТИВЫ+Финансовые_вложения)/(КРАТКОСРОЧНЫЕ_ОБЯЗАТЕЛЬСТВА-Доходы_будущих_периодов-Оценочные_обязательства)</f>
        <v>#DIV/0!</v>
      </c>
      <c r="K2" s="83" t="e">
        <f>(КАПИТАЛ_И_РЕЗЕРВЫ-ВНЕОБОРОТНЫЕ_АКТИВЫ)/ОБОРОТНЫЕ_АКТИВЫ</f>
        <v>#DIV/0!</v>
      </c>
      <c r="L2" s="33" t="str">
        <f>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f>
        <v>Проверить</v>
      </c>
      <c r="M2" s="33">
        <f>COUNTIF(СправкаОбОпыте[10], "Да")</f>
        <v>0</v>
      </c>
      <c r="N2" s="33">
        <f>SUMIF(СправкаОбОпыте[10], "Да", СправкаОбОпыте[3])</f>
        <v>0</v>
      </c>
      <c r="O2" s="33">
        <f>SUMIF(СправкаОбОпыте[10], "Да", СправкаОбОпыте[4])</f>
        <v>0</v>
      </c>
      <c r="P2" s="33">
        <f>COUNTA(СправкаОСудебных[6])</f>
        <v>0</v>
      </c>
      <c r="Q2" s="33">
        <f>COUNTIF(СправкаОПретензиях[6], "Да")</f>
        <v>0</v>
      </c>
      <c r="R2" s="33">
        <f>ПрохождениеТехническогоАудита</f>
        <v>0</v>
      </c>
      <c r="S2" s="33">
        <f>НаличиеКадровыхРесурсов</f>
        <v>0</v>
      </c>
      <c r="T2" s="33">
        <f>НаличиеМатериальноТехническихРесурсов</f>
        <v>0</v>
      </c>
    </row>
  </sheetData>
  <conditionalFormatting sqref="A2:T2">
    <cfRule type="expression" dxfId="27" priority="1">
      <formula>_xlfn.ISFORMULA(A2)</formula>
    </cfRule>
  </conditionalFormatting>
  <pageMargins left="0.25" right="0.25" top="0.75" bottom="0.75" header="0.3" footer="0.3"/>
  <pageSetup paperSize="9" scale="14" fitToHeight="0" orientation="landscape"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11"/>
  <sheetViews>
    <sheetView workbookViewId="0"/>
  </sheetViews>
  <sheetFormatPr defaultRowHeight="15"/>
  <cols>
    <col min="1" max="1" width="5" bestFit="1" customWidth="1"/>
    <col min="2" max="2" width="59.85546875" customWidth="1"/>
  </cols>
  <sheetData>
    <row r="1" spans="1:2">
      <c r="A1" s="7" t="s">
        <v>15</v>
      </c>
      <c r="B1" s="7" t="s">
        <v>84</v>
      </c>
    </row>
    <row r="2" spans="1:2" ht="30">
      <c r="A2" s="7">
        <v>1</v>
      </c>
      <c r="B2" s="13" t="s">
        <v>85</v>
      </c>
    </row>
    <row r="3" spans="1:2" ht="45">
      <c r="A3" s="7">
        <v>2</v>
      </c>
      <c r="B3" s="13" t="s">
        <v>86</v>
      </c>
    </row>
    <row r="4" spans="1:2" ht="30">
      <c r="A4" s="7">
        <v>3</v>
      </c>
      <c r="B4" s="13" t="s">
        <v>82</v>
      </c>
    </row>
    <row r="5" spans="1:2" ht="30">
      <c r="A5" s="7">
        <v>4</v>
      </c>
      <c r="B5" s="13" t="s">
        <v>83</v>
      </c>
    </row>
    <row r="7" spans="1:2">
      <c r="A7" t="s">
        <v>15</v>
      </c>
      <c r="B7" t="s">
        <v>67</v>
      </c>
    </row>
    <row r="8" spans="1:2">
      <c r="A8">
        <v>1</v>
      </c>
      <c r="B8" s="14" t="s">
        <v>63</v>
      </c>
    </row>
    <row r="9" spans="1:2">
      <c r="A9">
        <v>2</v>
      </c>
      <c r="B9" s="14" t="s">
        <v>76</v>
      </c>
    </row>
    <row r="10" spans="1:2">
      <c r="A10">
        <v>3</v>
      </c>
      <c r="B10" s="14" t="s">
        <v>75</v>
      </c>
    </row>
    <row r="11" spans="1:2">
      <c r="A11">
        <v>4</v>
      </c>
      <c r="B11" s="14" t="s">
        <v>92</v>
      </c>
    </row>
  </sheetData>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E36"/>
  <sheetViews>
    <sheetView showGridLines="0" tabSelected="1" zoomScale="120" zoomScaleNormal="120" workbookViewId="0">
      <selection activeCell="C43" sqref="C43"/>
    </sheetView>
  </sheetViews>
  <sheetFormatPr defaultRowHeight="15"/>
  <cols>
    <col min="1" max="1" width="8.5703125" customWidth="1"/>
    <col min="2" max="2" width="4.85546875" customWidth="1"/>
    <col min="3" max="3" width="35.7109375" customWidth="1"/>
    <col min="4" max="4" width="38.5703125" customWidth="1"/>
    <col min="5" max="5" width="11.42578125" customWidth="1"/>
  </cols>
  <sheetData>
    <row r="1" spans="1:5" ht="25.15" customHeight="1">
      <c r="B1" s="35" t="str">
        <f>"Заявка на участие в закупке "&amp;"№"&amp;Идентификация[IDP]</f>
        <v>Заявка на участие в закупке №</v>
      </c>
      <c r="C1" s="15"/>
      <c r="D1" s="185"/>
      <c r="E1" s="15"/>
    </row>
    <row r="2" spans="1:5" ht="30" customHeight="1">
      <c r="A2" s="16"/>
      <c r="B2" s="16" t="s">
        <v>396</v>
      </c>
      <c r="C2" s="16"/>
      <c r="D2" s="16"/>
      <c r="E2" s="16"/>
    </row>
    <row r="3" spans="1:5" ht="39.950000000000003" customHeight="1">
      <c r="A3" s="17" t="s">
        <v>162</v>
      </c>
      <c r="B3" s="201" t="s">
        <v>171</v>
      </c>
      <c r="C3" s="202"/>
      <c r="D3" s="181">
        <f>ОсновнаяИнформация_НаименованиеУчастника</f>
        <v>0</v>
      </c>
    </row>
    <row r="4" spans="1:5">
      <c r="A4" s="1"/>
      <c r="B4" s="19"/>
      <c r="C4" s="19"/>
      <c r="D4" s="182"/>
      <c r="E4" s="20"/>
    </row>
    <row r="5" spans="1:5" ht="16.5" customHeight="1">
      <c r="A5" s="17" t="s">
        <v>163</v>
      </c>
      <c r="B5" s="21" t="s">
        <v>160</v>
      </c>
      <c r="C5" s="22"/>
      <c r="D5" s="26">
        <f>ОсновнаяИнформация_ИННУчастника</f>
        <v>0</v>
      </c>
      <c r="E5" s="23"/>
    </row>
    <row r="6" spans="1:5" ht="16.5" customHeight="1">
      <c r="A6" s="17" t="s">
        <v>164</v>
      </c>
      <c r="B6" s="21" t="s">
        <v>161</v>
      </c>
      <c r="C6" s="22"/>
      <c r="D6" s="26">
        <f>ОсновнаяИнформация_КППУчастника</f>
        <v>0</v>
      </c>
      <c r="E6" s="23"/>
    </row>
    <row r="7" spans="1:5" ht="18">
      <c r="A7" s="16"/>
      <c r="B7" s="16"/>
      <c r="C7" s="16"/>
      <c r="D7" s="16"/>
      <c r="E7" s="16"/>
    </row>
    <row r="8" spans="1:5" ht="30.4" customHeight="1">
      <c r="A8" s="17" t="s">
        <v>156</v>
      </c>
      <c r="B8" s="2" t="s">
        <v>15</v>
      </c>
      <c r="C8" s="2" t="s">
        <v>16</v>
      </c>
      <c r="D8" s="2" t="s">
        <v>17</v>
      </c>
      <c r="E8" s="2" t="s">
        <v>18</v>
      </c>
    </row>
    <row r="9" spans="1:5" ht="52.5" customHeight="1">
      <c r="A9" s="1"/>
      <c r="B9" s="40">
        <v>1</v>
      </c>
      <c r="C9" s="40" t="s">
        <v>19</v>
      </c>
      <c r="D9" s="41"/>
      <c r="E9" s="42" t="s">
        <v>20</v>
      </c>
    </row>
    <row r="10" spans="1:5" ht="22.5" customHeight="1">
      <c r="A10" s="3"/>
      <c r="B10" s="36">
        <v>2</v>
      </c>
      <c r="C10" s="37" t="s">
        <v>365</v>
      </c>
      <c r="D10" s="39" t="s">
        <v>366</v>
      </c>
      <c r="E10" s="38" t="s">
        <v>20</v>
      </c>
    </row>
    <row r="11" spans="1:5" ht="43.5" customHeight="1">
      <c r="A11" s="3"/>
      <c r="B11" s="36">
        <v>3</v>
      </c>
      <c r="C11" s="37" t="s">
        <v>367</v>
      </c>
      <c r="D11" s="39" t="s">
        <v>368</v>
      </c>
      <c r="E11" s="38" t="s">
        <v>20</v>
      </c>
    </row>
    <row r="12" spans="1:5" ht="22.5" customHeight="1">
      <c r="A12" s="3"/>
      <c r="B12" s="36">
        <v>4</v>
      </c>
      <c r="C12" s="37" t="s">
        <v>369</v>
      </c>
      <c r="D12" s="39">
        <v>60</v>
      </c>
      <c r="E12" s="38" t="s">
        <v>370</v>
      </c>
    </row>
    <row r="13" spans="1:5" s="7" customFormat="1" ht="37.5" customHeight="1">
      <c r="A13" s="1"/>
      <c r="B13" s="36">
        <v>5</v>
      </c>
      <c r="C13" s="37" t="s">
        <v>371</v>
      </c>
      <c r="D13" s="43" t="s">
        <v>331</v>
      </c>
      <c r="E13" s="36" t="s">
        <v>20</v>
      </c>
    </row>
    <row r="14" spans="1:5" ht="21.75" customHeight="1">
      <c r="A14" s="1"/>
      <c r="B14" s="36">
        <v>6</v>
      </c>
      <c r="C14" s="2" t="s">
        <v>21</v>
      </c>
      <c r="D14" s="27" t="s">
        <v>22</v>
      </c>
      <c r="E14" s="9" t="s">
        <v>20</v>
      </c>
    </row>
    <row r="15" spans="1:5" ht="32.25" customHeight="1">
      <c r="A15" s="3"/>
      <c r="B15" s="36">
        <v>7</v>
      </c>
      <c r="C15" s="24" t="s">
        <v>166</v>
      </c>
      <c r="D15" s="27" t="s">
        <v>331</v>
      </c>
      <c r="E15" s="25" t="s">
        <v>20</v>
      </c>
    </row>
    <row r="16" spans="1:5" ht="41.25" customHeight="1">
      <c r="A16" s="3"/>
      <c r="B16" s="36">
        <v>8</v>
      </c>
      <c r="C16" s="30" t="s">
        <v>333</v>
      </c>
      <c r="D16" s="10" t="s">
        <v>331</v>
      </c>
      <c r="E16" s="11" t="s">
        <v>20</v>
      </c>
    </row>
    <row r="17" spans="1:5" ht="45" customHeight="1">
      <c r="A17" s="4"/>
      <c r="B17" s="36">
        <v>9</v>
      </c>
      <c r="C17" s="24" t="s">
        <v>167</v>
      </c>
      <c r="D17" s="10" t="s">
        <v>331</v>
      </c>
      <c r="E17" s="11"/>
    </row>
    <row r="18" spans="1:5" ht="36" customHeight="1">
      <c r="A18" s="4"/>
      <c r="B18" s="36">
        <v>10</v>
      </c>
      <c r="C18" s="28" t="s">
        <v>168</v>
      </c>
      <c r="D18" s="32" t="s">
        <v>138</v>
      </c>
      <c r="E18" s="31" t="s">
        <v>332</v>
      </c>
    </row>
    <row r="19" spans="1:5" ht="41.25" customHeight="1">
      <c r="A19" s="4"/>
      <c r="B19" s="36">
        <v>11</v>
      </c>
      <c r="C19" s="24" t="s">
        <v>169</v>
      </c>
      <c r="D19" s="32" t="s">
        <v>331</v>
      </c>
      <c r="E19" s="25" t="s">
        <v>20</v>
      </c>
    </row>
    <row r="20" spans="1:5" ht="52.5" customHeight="1">
      <c r="A20" s="4"/>
      <c r="B20" s="36">
        <v>12</v>
      </c>
      <c r="C20" s="24" t="s">
        <v>165</v>
      </c>
      <c r="D20" s="10"/>
      <c r="E20" s="11" t="s">
        <v>23</v>
      </c>
    </row>
    <row r="22" spans="1:5" ht="37.5" customHeight="1">
      <c r="C22" s="203" t="s">
        <v>389</v>
      </c>
      <c r="D22" s="203"/>
      <c r="E22" s="203"/>
    </row>
    <row r="23" spans="1:5" ht="82.5" customHeight="1">
      <c r="C23" s="203" t="s">
        <v>374</v>
      </c>
      <c r="D23" s="203"/>
      <c r="E23" s="203"/>
    </row>
    <row r="24" spans="1:5" ht="33.75" customHeight="1">
      <c r="C24" s="186" t="s">
        <v>429</v>
      </c>
      <c r="D24" s="186"/>
      <c r="E24" s="186"/>
    </row>
    <row r="25" spans="1:5">
      <c r="C25" t="str">
        <f>'1.1. Анкета'!B2</f>
        <v>Анкета</v>
      </c>
    </row>
    <row r="26" spans="1:5">
      <c r="C26" t="str">
        <f>'1.2. Анкета. Виды работ'!B3</f>
        <v>Анкета: виды работ</v>
      </c>
    </row>
    <row r="27" spans="1:5">
      <c r="C27" t="str">
        <f>'1.3. Анкета. Баланс'!B3</f>
        <v>Анкета: данные бухгалтерской отчетности</v>
      </c>
    </row>
    <row r="28" spans="1:5">
      <c r="C28" t="str">
        <f>'2. Соответствие требованиям'!B3</f>
        <v>Соответствие требованиям к участникам закупки</v>
      </c>
    </row>
    <row r="29" spans="1:5">
      <c r="C29" t="str">
        <f>'3. Кадры'!B3</f>
        <v>Сведения о кадровых ресурсах</v>
      </c>
    </row>
    <row r="30" spans="1:5">
      <c r="C30" t="str">
        <f>'4. МТР'!B3</f>
        <v>Сведения о материально-технических ресурсах</v>
      </c>
    </row>
    <row r="31" spans="1:5">
      <c r="C31" t="str">
        <f>'5. Собственники'!B3</f>
        <v>Сведения о цепочке собственников юридического лица—участника закупки</v>
      </c>
    </row>
    <row r="32" spans="1:5">
      <c r="C32" t="str">
        <f>'6.1. Опыт'!B3</f>
        <v>Справка об опыте</v>
      </c>
    </row>
    <row r="33" spans="3:3">
      <c r="C33" t="str">
        <f>'6.2. Претензии'!B3</f>
        <v>Справка о претензиях заказчиков</v>
      </c>
    </row>
    <row r="34" spans="3:3">
      <c r="C34" t="str">
        <f>'6.3. Суд. решения'!B3</f>
        <v>Справка о судебных решениях</v>
      </c>
    </row>
    <row r="35" spans="3:3">
      <c r="C35" t="str">
        <f>'6.4. Субподрядчики'!B3</f>
        <v>Уведомление о привлечении субподрядчиков</v>
      </c>
    </row>
    <row r="36" spans="3:3">
      <c r="C36" t="str">
        <f>Согласие!D2</f>
        <v>Согласие на обработку персональных данных</v>
      </c>
    </row>
  </sheetData>
  <sheetProtection formatRows="0"/>
  <mergeCells count="3">
    <mergeCell ref="B3:C3"/>
    <mergeCell ref="C23:E23"/>
    <mergeCell ref="C22:E22"/>
  </mergeCells>
  <conditionalFormatting sqref="A1:E20">
    <cfRule type="expression" dxfId="234" priority="1">
      <formula>AND(CELL("защита", A1)=0, NOT(ISBLANK(A1)))</formula>
    </cfRule>
    <cfRule type="expression" dxfId="233" priority="2">
      <formula>AND(CELL("защита", A1)=0, ISBLANK(A1))</formula>
    </cfRule>
    <cfRule type="expression" dxfId="232" priority="3">
      <formula>CELL("защита", A1)=0</formula>
    </cfRule>
  </conditionalFormatting>
  <dataValidations xWindow="457" yWindow="320" count="1">
    <dataValidation allowBlank="1" showInputMessage="1" showErrorMessage="1" prompt="Заполняется автоматически на основе данных анкеты" sqref="D3 D5:D6"/>
  </dataValidations>
  <pageMargins left="0.25" right="0.25" top="0.75" bottom="0.75" header="0.3" footer="0.3"/>
  <pageSetup paperSize="9" scale="65"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showGridLines="0" zoomScaleNormal="100" workbookViewId="0">
      <selection activeCell="H6" sqref="H6"/>
    </sheetView>
  </sheetViews>
  <sheetFormatPr defaultRowHeight="15"/>
  <cols>
    <col min="2" max="2" width="26.7109375" customWidth="1"/>
    <col min="3" max="3" width="27.7109375" customWidth="1"/>
    <col min="4" max="4" width="40.28515625" customWidth="1"/>
    <col min="5" max="6" width="9" customWidth="1"/>
    <col min="8" max="8" width="10" bestFit="1" customWidth="1"/>
  </cols>
  <sheetData>
    <row r="1" spans="1:4" ht="25.15" customHeight="1">
      <c r="A1" s="63"/>
      <c r="B1" s="49" t="str">
        <f>"Заявка на участие в закупке "&amp;"№"&amp;Идентификация[IDP]</f>
        <v>Заявка на участие в закупке №</v>
      </c>
      <c r="C1" s="64"/>
      <c r="D1" s="64"/>
    </row>
    <row r="2" spans="1:4" ht="30" customHeight="1">
      <c r="A2" s="65"/>
      <c r="B2" s="52" t="s">
        <v>0</v>
      </c>
      <c r="C2" s="65"/>
      <c r="D2" s="65"/>
    </row>
    <row r="3" spans="1:4" ht="30.75" customHeight="1">
      <c r="A3" s="66" t="s">
        <v>98</v>
      </c>
      <c r="B3" s="211" t="s">
        <v>97</v>
      </c>
      <c r="C3" s="211"/>
      <c r="D3" s="45"/>
    </row>
    <row r="4" spans="1:4" ht="26.25" customHeight="1">
      <c r="A4" s="66"/>
      <c r="B4" s="208" t="s">
        <v>297</v>
      </c>
      <c r="C4" s="209"/>
      <c r="D4" s="46"/>
    </row>
    <row r="5" spans="1:4" ht="23.25" customHeight="1">
      <c r="A5" s="66" t="s">
        <v>99</v>
      </c>
      <c r="B5" s="211" t="s">
        <v>1</v>
      </c>
      <c r="C5" s="211"/>
      <c r="D5" s="46"/>
    </row>
    <row r="6" spans="1:4" ht="23.25" customHeight="1">
      <c r="A6" s="66"/>
      <c r="B6" s="208" t="s">
        <v>380</v>
      </c>
      <c r="C6" s="209"/>
      <c r="D6" s="46"/>
    </row>
    <row r="7" spans="1:4" ht="23.25" customHeight="1">
      <c r="A7" s="66" t="s">
        <v>100</v>
      </c>
      <c r="B7" s="211" t="s">
        <v>2</v>
      </c>
      <c r="C7" s="211"/>
      <c r="D7" s="46"/>
    </row>
    <row r="8" spans="1:4" ht="23.25" customHeight="1">
      <c r="A8" s="66" t="s">
        <v>101</v>
      </c>
      <c r="B8" s="211" t="s">
        <v>3</v>
      </c>
      <c r="C8" s="211"/>
      <c r="D8" s="46"/>
    </row>
    <row r="9" spans="1:4" ht="23.25" customHeight="1">
      <c r="A9" s="66" t="s">
        <v>102</v>
      </c>
      <c r="B9" s="208" t="s">
        <v>283</v>
      </c>
      <c r="C9" s="209"/>
      <c r="D9" s="46"/>
    </row>
    <row r="10" spans="1:4" ht="23.25" customHeight="1">
      <c r="A10" s="66" t="s">
        <v>103</v>
      </c>
      <c r="B10" s="208" t="s">
        <v>194</v>
      </c>
      <c r="C10" s="209"/>
      <c r="D10" s="67"/>
    </row>
    <row r="11" spans="1:4" ht="23.25" customHeight="1">
      <c r="A11" s="66" t="s">
        <v>104</v>
      </c>
      <c r="B11" s="223" t="s">
        <v>74</v>
      </c>
      <c r="C11" s="223"/>
      <c r="D11" s="46"/>
    </row>
    <row r="12" spans="1:4" ht="23.25" customHeight="1">
      <c r="A12" s="66" t="s">
        <v>105</v>
      </c>
      <c r="B12" s="223" t="s">
        <v>5</v>
      </c>
      <c r="C12" s="223"/>
      <c r="D12" s="46"/>
    </row>
    <row r="13" spans="1:4" ht="23.25" customHeight="1">
      <c r="A13" s="66" t="s">
        <v>106</v>
      </c>
      <c r="B13" s="223" t="s">
        <v>6</v>
      </c>
      <c r="C13" s="223"/>
      <c r="D13" s="46"/>
    </row>
    <row r="14" spans="1:4" ht="23.25" customHeight="1">
      <c r="A14" s="66" t="s">
        <v>107</v>
      </c>
      <c r="B14" s="211" t="s">
        <v>7</v>
      </c>
      <c r="C14" s="211"/>
      <c r="D14" s="46"/>
    </row>
    <row r="15" spans="1:4" ht="23.25" customHeight="1">
      <c r="A15" s="66" t="s">
        <v>375</v>
      </c>
      <c r="B15" s="211" t="s">
        <v>78</v>
      </c>
      <c r="C15" s="211"/>
      <c r="D15" s="46"/>
    </row>
    <row r="16" spans="1:4" ht="23.25" customHeight="1">
      <c r="A16" s="66" t="s">
        <v>376</v>
      </c>
      <c r="B16" s="211" t="s">
        <v>8</v>
      </c>
      <c r="C16" s="211"/>
      <c r="D16" s="47"/>
    </row>
    <row r="17" spans="1:4" ht="15.75" thickBot="1">
      <c r="A17" s="68"/>
      <c r="B17" s="69"/>
      <c r="C17" s="69"/>
      <c r="D17" s="70"/>
    </row>
    <row r="18" spans="1:4" ht="26.25" customHeight="1">
      <c r="A18" s="66"/>
      <c r="B18" s="204" t="s">
        <v>195</v>
      </c>
      <c r="C18" s="55" t="s">
        <v>10</v>
      </c>
      <c r="D18" s="71"/>
    </row>
    <row r="19" spans="1:4" ht="26.25" customHeight="1">
      <c r="A19" s="66"/>
      <c r="B19" s="205"/>
      <c r="C19" s="56" t="s">
        <v>11</v>
      </c>
      <c r="D19" s="72"/>
    </row>
    <row r="20" spans="1:4" ht="26.25" customHeight="1">
      <c r="A20" s="66"/>
      <c r="B20" s="205"/>
      <c r="C20" s="56" t="s">
        <v>185</v>
      </c>
      <c r="D20" s="73"/>
    </row>
    <row r="21" spans="1:4" ht="26.25" customHeight="1">
      <c r="A21" s="66"/>
      <c r="B21" s="206"/>
      <c r="C21" s="57" t="s">
        <v>184</v>
      </c>
      <c r="D21" s="73"/>
    </row>
    <row r="22" spans="1:4" ht="26.25" customHeight="1" thickBot="1">
      <c r="A22" s="66"/>
      <c r="B22" s="207"/>
      <c r="C22" s="58" t="s">
        <v>3</v>
      </c>
      <c r="D22" s="74"/>
    </row>
    <row r="23" spans="1:4" ht="26.25" customHeight="1">
      <c r="A23" s="66" t="s">
        <v>108</v>
      </c>
      <c r="B23" s="212" t="s">
        <v>9</v>
      </c>
      <c r="C23" s="59" t="s">
        <v>10</v>
      </c>
      <c r="D23" s="75"/>
    </row>
    <row r="24" spans="1:4" ht="26.25" customHeight="1">
      <c r="A24" s="66" t="s">
        <v>109</v>
      </c>
      <c r="B24" s="213"/>
      <c r="C24" s="56" t="s">
        <v>11</v>
      </c>
      <c r="D24" s="76"/>
    </row>
    <row r="25" spans="1:4" ht="26.25" customHeight="1">
      <c r="A25" s="66" t="s">
        <v>110</v>
      </c>
      <c r="B25" s="213"/>
      <c r="C25" s="56" t="s">
        <v>185</v>
      </c>
      <c r="D25" s="67"/>
    </row>
    <row r="26" spans="1:4" ht="26.25" customHeight="1">
      <c r="A26" s="66"/>
      <c r="B26" s="214"/>
      <c r="C26" s="57" t="s">
        <v>184</v>
      </c>
      <c r="D26" s="67"/>
    </row>
    <row r="27" spans="1:4" ht="26.25" customHeight="1" thickBot="1">
      <c r="A27" s="66" t="s">
        <v>111</v>
      </c>
      <c r="B27" s="215"/>
      <c r="C27" s="60" t="s">
        <v>3</v>
      </c>
      <c r="D27" s="77"/>
    </row>
    <row r="28" spans="1:4" ht="26.25" customHeight="1">
      <c r="A28" s="66" t="s">
        <v>112</v>
      </c>
      <c r="B28" s="216" t="s">
        <v>12</v>
      </c>
      <c r="C28" s="61" t="s">
        <v>10</v>
      </c>
      <c r="D28" s="78"/>
    </row>
    <row r="29" spans="1:4" ht="26.25" customHeight="1">
      <c r="A29" s="66" t="s">
        <v>113</v>
      </c>
      <c r="B29" s="217"/>
      <c r="C29" s="56" t="s">
        <v>11</v>
      </c>
      <c r="D29" s="76"/>
    </row>
    <row r="30" spans="1:4" ht="26.25" customHeight="1">
      <c r="A30" s="66" t="s">
        <v>114</v>
      </c>
      <c r="B30" s="217"/>
      <c r="C30" s="56" t="s">
        <v>185</v>
      </c>
      <c r="D30" s="67"/>
    </row>
    <row r="31" spans="1:4" ht="26.25" customHeight="1">
      <c r="A31" s="66"/>
      <c r="B31" s="218"/>
      <c r="C31" s="57" t="s">
        <v>184</v>
      </c>
      <c r="D31" s="67"/>
    </row>
    <row r="32" spans="1:4" ht="26.25" customHeight="1" thickBot="1">
      <c r="A32" s="66" t="s">
        <v>115</v>
      </c>
      <c r="B32" s="219"/>
      <c r="C32" s="60" t="s">
        <v>3</v>
      </c>
      <c r="D32" s="77"/>
    </row>
    <row r="33" spans="1:4" ht="26.25" customHeight="1">
      <c r="A33" s="66" t="s">
        <v>116</v>
      </c>
      <c r="B33" s="220" t="s">
        <v>298</v>
      </c>
      <c r="C33" s="61" t="s">
        <v>10</v>
      </c>
      <c r="D33" s="78"/>
    </row>
    <row r="34" spans="1:4" ht="26.25" customHeight="1">
      <c r="A34" s="66" t="s">
        <v>117</v>
      </c>
      <c r="B34" s="213"/>
      <c r="C34" s="56" t="s">
        <v>11</v>
      </c>
      <c r="D34" s="76"/>
    </row>
    <row r="35" spans="1:4" ht="26.25" customHeight="1">
      <c r="A35" s="66" t="s">
        <v>118</v>
      </c>
      <c r="B35" s="213"/>
      <c r="C35" s="56" t="s">
        <v>185</v>
      </c>
      <c r="D35" s="67"/>
    </row>
    <row r="36" spans="1:4" ht="26.25" customHeight="1">
      <c r="A36" s="66"/>
      <c r="B36" s="213"/>
      <c r="C36" s="56" t="s">
        <v>184</v>
      </c>
      <c r="D36" s="67"/>
    </row>
    <row r="37" spans="1:4" ht="26.25" customHeight="1">
      <c r="A37" s="66" t="s">
        <v>119</v>
      </c>
      <c r="B37" s="213"/>
      <c r="C37" s="56" t="s">
        <v>3</v>
      </c>
      <c r="D37" s="76"/>
    </row>
    <row r="38" spans="1:4" ht="67.5" customHeight="1" thickBot="1">
      <c r="A38" s="66" t="s">
        <v>120</v>
      </c>
      <c r="B38" s="215"/>
      <c r="C38" s="60" t="s">
        <v>186</v>
      </c>
      <c r="D38" s="77"/>
    </row>
    <row r="39" spans="1:4" ht="26.25" customHeight="1">
      <c r="A39" s="66"/>
      <c r="B39" s="220" t="s">
        <v>362</v>
      </c>
      <c r="C39" s="61" t="s">
        <v>10</v>
      </c>
      <c r="D39" s="78"/>
    </row>
    <row r="40" spans="1:4" ht="26.25" customHeight="1">
      <c r="A40" s="66"/>
      <c r="B40" s="213"/>
      <c r="C40" s="56" t="s">
        <v>11</v>
      </c>
      <c r="D40" s="76"/>
    </row>
    <row r="41" spans="1:4" ht="26.25" customHeight="1">
      <c r="A41" s="66"/>
      <c r="B41" s="213"/>
      <c r="C41" s="56" t="s">
        <v>185</v>
      </c>
      <c r="D41" s="67"/>
    </row>
    <row r="42" spans="1:4" ht="26.25" customHeight="1">
      <c r="A42" s="66"/>
      <c r="B42" s="213"/>
      <c r="C42" s="56" t="s">
        <v>184</v>
      </c>
      <c r="D42" s="67"/>
    </row>
    <row r="43" spans="1:4" ht="26.25" customHeight="1">
      <c r="A43" s="66"/>
      <c r="B43" s="213"/>
      <c r="C43" s="56" t="s">
        <v>3</v>
      </c>
      <c r="D43" s="76"/>
    </row>
    <row r="44" spans="1:4" ht="67.5" customHeight="1" thickBot="1">
      <c r="A44" s="66"/>
      <c r="B44" s="215"/>
      <c r="C44" s="60" t="s">
        <v>186</v>
      </c>
      <c r="D44" s="79"/>
    </row>
    <row r="45" spans="1:4">
      <c r="A45" s="80"/>
      <c r="B45" s="63"/>
      <c r="C45" s="63"/>
      <c r="D45" s="63"/>
    </row>
    <row r="46" spans="1:4" ht="75" customHeight="1">
      <c r="A46" s="66" t="s">
        <v>121</v>
      </c>
      <c r="B46" s="210" t="s">
        <v>390</v>
      </c>
      <c r="C46" s="210"/>
      <c r="D46" s="81"/>
    </row>
    <row r="47" spans="1:4" ht="75.75" customHeight="1">
      <c r="A47" s="66"/>
      <c r="B47" s="221" t="s">
        <v>391</v>
      </c>
      <c r="C47" s="222"/>
      <c r="D47" s="81"/>
    </row>
    <row r="48" spans="1:4" ht="108.75" customHeight="1">
      <c r="A48" s="66" t="s">
        <v>122</v>
      </c>
      <c r="B48" s="210" t="s">
        <v>13</v>
      </c>
      <c r="C48" s="210"/>
      <c r="D48" s="81"/>
    </row>
    <row r="49" spans="1:4" ht="157.5" customHeight="1">
      <c r="A49" s="66" t="s">
        <v>123</v>
      </c>
      <c r="B49" s="210" t="s">
        <v>14</v>
      </c>
      <c r="C49" s="210"/>
      <c r="D49" s="82"/>
    </row>
  </sheetData>
  <sheetProtection password="CF7E" sheet="1" objects="1" scenarios="1" formatRows="0"/>
  <mergeCells count="23">
    <mergeCell ref="B3:C3"/>
    <mergeCell ref="B16:C16"/>
    <mergeCell ref="B11:C11"/>
    <mergeCell ref="B12:C12"/>
    <mergeCell ref="B13:C13"/>
    <mergeCell ref="B14:C14"/>
    <mergeCell ref="B15:C15"/>
    <mergeCell ref="B9:C9"/>
    <mergeCell ref="B10:C10"/>
    <mergeCell ref="B6:C6"/>
    <mergeCell ref="B18:B22"/>
    <mergeCell ref="B4:C4"/>
    <mergeCell ref="B49:C49"/>
    <mergeCell ref="B8:C8"/>
    <mergeCell ref="B7:C7"/>
    <mergeCell ref="B5:C5"/>
    <mergeCell ref="B23:B27"/>
    <mergeCell ref="B28:B32"/>
    <mergeCell ref="B33:B38"/>
    <mergeCell ref="B46:C46"/>
    <mergeCell ref="B48:C48"/>
    <mergeCell ref="B39:B44"/>
    <mergeCell ref="B47:C47"/>
  </mergeCells>
  <conditionalFormatting sqref="A1:D5 A18:D44 A17:C17 A46:D46 A45:C45 A7:D16 A6:B6 D6 A48:D49 A47:B47 D47">
    <cfRule type="expression" dxfId="222" priority="1">
      <formula>AND(CELL("защита", A1)=0, NOT(ISBLANK(A1)))</formula>
    </cfRule>
    <cfRule type="expression" dxfId="221" priority="2">
      <formula>AND(CELL("защита", A1)=0, ISBLANK(A1))</formula>
    </cfRule>
    <cfRule type="expression" dxfId="220" priority="3">
      <formula>CELL("защита", A1)=0</formula>
    </cfRule>
  </conditionalFormatting>
  <dataValidations count="8">
    <dataValidation type="list" allowBlank="1" showInputMessage="1" showErrorMessage="1" sqref="D46:D48">
      <formula1>"Да, Нет"</formula1>
    </dataValidation>
    <dataValidation type="custom" errorStyle="warning" operator="equal" allowBlank="1" showInputMessage="1" showErrorMessage="1" error="КПП — 9 цифр" prompt="КПП — 9 цифр" sqref="D13">
      <formula1>AND(ISNUMBER(VALUE(D13)), LEN(D13)=9)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2">
      <formula1>AND(ISNUMBER(VALUE(D12)), OR(LEN(D12)=10, LEN(D12)=12))</formula1>
    </dataValidation>
    <dataValidation type="custom" errorStyle="warning" allowBlank="1" showInputMessage="1" showErrorMessage="1" error="ОГРН — 13 цифр;_x000a_ОГРНИП — 15 цифр" prompt="ОГРН — 13 цифр;_x000a_ОГРНИП — 15 цифр." sqref="D11">
      <formula1>AND(ISNUMBER(VALUE(D11)), OR(LEN(D11)=13, LEN(D11)=15))</formula1>
    </dataValidation>
    <dataValidation type="custom" errorStyle="warning" allowBlank="1" showInputMessage="1" showErrorMessage="1" error="ОКПО — не меньше 8 не больше 10 цифр" prompt="ОКПО — не меньше 8 не больше 10 цифр" sqref="D14">
      <formula1>AND(ISNUMBER(VALUE(D14)), AND(LEN(D14)&gt;=8, LEN(D14)&lt;=10))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6">
      <formula1>AND(ISNUMBER(VALUE(D16)), LEN(D16)=5)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0 D20:D21 D25:D26 D30:D31 D35:D36 D41:D42">
      <formula1>0</formula1>
    </dataValidation>
  </dataValidations>
  <pageMargins left="0.39370078740157483" right="0.70866141732283472" top="0.74803149606299213" bottom="0.84" header="0.31496062992125984" footer="0.31496062992125984"/>
  <pageSetup paperSize="9" scale="87"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5"/>
  <sheetViews>
    <sheetView showGridLines="0" zoomScaleNormal="100" workbookViewId="0">
      <selection activeCell="J12" sqref="J12"/>
    </sheetView>
  </sheetViews>
  <sheetFormatPr defaultRowHeight="15"/>
  <cols>
    <col min="2" max="2" width="4.7109375" customWidth="1"/>
    <col min="3" max="3" width="67.85546875" customWidth="1"/>
    <col min="4" max="5" width="6.85546875" customWidth="1"/>
  </cols>
  <sheetData>
    <row r="1" spans="1:5">
      <c r="B1" s="226">
        <f>'1.2. Анкета. Виды работ'!ОсновнаяИнформация_НаименованиеУчастника</f>
        <v>0</v>
      </c>
      <c r="C1" s="226"/>
      <c r="D1" s="226"/>
    </row>
    <row r="2" spans="1:5" ht="25.15" customHeight="1">
      <c r="B2" s="224" t="str">
        <f>"Заявка на участие в закупке "&amp;"№"&amp;Идентификация[IDP]</f>
        <v>Заявка на участие в закупке №</v>
      </c>
      <c r="C2" s="224"/>
      <c r="D2" s="50"/>
    </row>
    <row r="3" spans="1:5" ht="30" customHeight="1">
      <c r="A3" s="12"/>
      <c r="B3" s="225" t="s">
        <v>282</v>
      </c>
      <c r="C3" s="225"/>
      <c r="D3" s="51"/>
    </row>
    <row r="4" spans="1:5" ht="24.95" customHeight="1">
      <c r="A4" s="12"/>
      <c r="B4" s="107"/>
      <c r="C4" s="108" t="s">
        <v>334</v>
      </c>
      <c r="D4" s="108" t="s">
        <v>299</v>
      </c>
      <c r="E4" s="29"/>
    </row>
    <row r="5" spans="1:5" ht="19.5" customHeight="1">
      <c r="A5" s="17" t="s">
        <v>98</v>
      </c>
      <c r="B5" s="109">
        <v>1</v>
      </c>
      <c r="C5" s="110" t="s">
        <v>196</v>
      </c>
      <c r="D5" s="111"/>
    </row>
    <row r="6" spans="1:5" ht="19.5" customHeight="1">
      <c r="A6" s="17"/>
      <c r="B6" s="109">
        <v>2</v>
      </c>
      <c r="C6" s="112" t="s">
        <v>197</v>
      </c>
      <c r="D6" s="46"/>
    </row>
    <row r="7" spans="1:5" ht="19.5" customHeight="1">
      <c r="A7" s="17"/>
      <c r="B7" s="109">
        <v>3</v>
      </c>
      <c r="C7" s="112" t="s">
        <v>198</v>
      </c>
      <c r="D7" s="46"/>
    </row>
    <row r="8" spans="1:5" ht="19.5" customHeight="1">
      <c r="A8" s="17"/>
      <c r="B8" s="109">
        <v>4</v>
      </c>
      <c r="C8" s="112" t="s">
        <v>199</v>
      </c>
      <c r="D8" s="46"/>
    </row>
    <row r="9" spans="1:5" ht="19.5" customHeight="1">
      <c r="A9" s="17"/>
      <c r="B9" s="109">
        <v>5</v>
      </c>
      <c r="C9" s="112" t="s">
        <v>200</v>
      </c>
      <c r="D9" s="46"/>
    </row>
    <row r="10" spans="1:5" ht="19.5" customHeight="1">
      <c r="A10" s="17"/>
      <c r="B10" s="109">
        <v>6</v>
      </c>
      <c r="C10" s="112" t="s">
        <v>201</v>
      </c>
      <c r="D10" s="46"/>
    </row>
    <row r="11" spans="1:5" ht="19.5" customHeight="1">
      <c r="A11" s="17"/>
      <c r="B11" s="109">
        <v>7</v>
      </c>
      <c r="C11" s="112" t="s">
        <v>202</v>
      </c>
      <c r="D11" s="46"/>
    </row>
    <row r="12" spans="1:5" ht="19.5" customHeight="1">
      <c r="A12" s="17"/>
      <c r="B12" s="109">
        <v>8</v>
      </c>
      <c r="C12" s="112" t="s">
        <v>286</v>
      </c>
      <c r="D12" s="46"/>
    </row>
    <row r="13" spans="1:5" ht="19.5" customHeight="1">
      <c r="A13" s="17"/>
      <c r="B13" s="109">
        <v>9</v>
      </c>
      <c r="C13" s="112" t="s">
        <v>287</v>
      </c>
      <c r="D13" s="46"/>
    </row>
    <row r="14" spans="1:5" ht="19.5" customHeight="1">
      <c r="A14" s="17"/>
      <c r="B14" s="109">
        <v>10</v>
      </c>
      <c r="C14" s="112" t="s">
        <v>288</v>
      </c>
      <c r="D14" s="46"/>
    </row>
    <row r="15" spans="1:5" ht="19.5" customHeight="1">
      <c r="A15" s="17"/>
      <c r="B15" s="109">
        <v>11</v>
      </c>
      <c r="C15" s="112" t="s">
        <v>289</v>
      </c>
      <c r="D15" s="46"/>
    </row>
    <row r="16" spans="1:5" ht="19.5" customHeight="1">
      <c r="A16" s="17"/>
      <c r="B16" s="109">
        <v>12</v>
      </c>
      <c r="C16" s="112" t="s">
        <v>290</v>
      </c>
      <c r="D16" s="46"/>
    </row>
    <row r="17" spans="1:4" ht="19.5" customHeight="1">
      <c r="A17" s="18"/>
      <c r="B17" s="109">
        <v>13</v>
      </c>
      <c r="C17" s="112" t="s">
        <v>291</v>
      </c>
      <c r="D17" s="46"/>
    </row>
    <row r="18" spans="1:4" ht="19.5" customHeight="1">
      <c r="B18" s="109">
        <v>14</v>
      </c>
      <c r="C18" s="112" t="s">
        <v>203</v>
      </c>
      <c r="D18" s="46"/>
    </row>
    <row r="19" spans="1:4" ht="19.5" customHeight="1">
      <c r="B19" s="109">
        <v>15</v>
      </c>
      <c r="C19" s="112" t="s">
        <v>204</v>
      </c>
      <c r="D19" s="46"/>
    </row>
    <row r="20" spans="1:4" ht="19.5" customHeight="1">
      <c r="B20" s="109">
        <v>16</v>
      </c>
      <c r="C20" s="112" t="s">
        <v>205</v>
      </c>
      <c r="D20" s="46"/>
    </row>
    <row r="21" spans="1:4" ht="19.5" customHeight="1">
      <c r="B21" s="109">
        <v>17</v>
      </c>
      <c r="C21" s="112" t="s">
        <v>206</v>
      </c>
      <c r="D21" s="46"/>
    </row>
    <row r="22" spans="1:4" ht="41.25" customHeight="1">
      <c r="B22" s="109">
        <v>18</v>
      </c>
      <c r="C22" s="112" t="s">
        <v>207</v>
      </c>
      <c r="D22" s="46"/>
    </row>
    <row r="23" spans="1:4" ht="19.5" customHeight="1">
      <c r="B23" s="109">
        <v>19</v>
      </c>
      <c r="C23" s="112" t="s">
        <v>208</v>
      </c>
      <c r="D23" s="46"/>
    </row>
    <row r="24" spans="1:4" ht="19.5" customHeight="1">
      <c r="B24" s="109">
        <v>20</v>
      </c>
      <c r="C24" s="112" t="s">
        <v>209</v>
      </c>
      <c r="D24" s="46"/>
    </row>
    <row r="25" spans="1:4" ht="19.5" customHeight="1">
      <c r="B25" s="109">
        <v>21</v>
      </c>
      <c r="C25" s="112" t="s">
        <v>210</v>
      </c>
      <c r="D25" s="46"/>
    </row>
    <row r="26" spans="1:4" ht="19.5" customHeight="1">
      <c r="B26" s="109">
        <v>22</v>
      </c>
      <c r="C26" s="112" t="s">
        <v>211</v>
      </c>
      <c r="D26" s="46"/>
    </row>
    <row r="27" spans="1:4" ht="19.5" customHeight="1">
      <c r="B27" s="109">
        <v>23</v>
      </c>
      <c r="C27" s="112" t="s">
        <v>212</v>
      </c>
      <c r="D27" s="46"/>
    </row>
    <row r="28" spans="1:4" ht="19.5" customHeight="1">
      <c r="B28" s="109">
        <v>24</v>
      </c>
      <c r="C28" s="112" t="s">
        <v>213</v>
      </c>
      <c r="D28" s="46"/>
    </row>
    <row r="29" spans="1:4" ht="19.5" customHeight="1">
      <c r="B29" s="109">
        <v>25</v>
      </c>
      <c r="C29" s="112" t="s">
        <v>214</v>
      </c>
      <c r="D29" s="46"/>
    </row>
    <row r="30" spans="1:4" ht="19.5" customHeight="1">
      <c r="B30" s="109">
        <v>26</v>
      </c>
      <c r="C30" s="112" t="s">
        <v>215</v>
      </c>
      <c r="D30" s="46"/>
    </row>
    <row r="31" spans="1:4" ht="19.5" customHeight="1">
      <c r="B31" s="109">
        <v>27</v>
      </c>
      <c r="C31" s="112" t="s">
        <v>216</v>
      </c>
      <c r="D31" s="46"/>
    </row>
    <row r="32" spans="1:4" ht="19.5" customHeight="1">
      <c r="B32" s="109">
        <v>28</v>
      </c>
      <c r="C32" s="112" t="s">
        <v>217</v>
      </c>
      <c r="D32" s="46"/>
    </row>
    <row r="33" spans="2:4" ht="19.5" customHeight="1">
      <c r="B33" s="109">
        <v>29</v>
      </c>
      <c r="C33" s="112" t="s">
        <v>218</v>
      </c>
      <c r="D33" s="46"/>
    </row>
    <row r="34" spans="2:4" ht="19.5" customHeight="1">
      <c r="B34" s="109">
        <v>30</v>
      </c>
      <c r="C34" s="112" t="s">
        <v>219</v>
      </c>
      <c r="D34" s="46"/>
    </row>
    <row r="35" spans="2:4" ht="19.5" customHeight="1">
      <c r="B35" s="109">
        <v>31</v>
      </c>
      <c r="C35" s="112" t="s">
        <v>220</v>
      </c>
      <c r="D35" s="46"/>
    </row>
    <row r="36" spans="2:4" ht="19.5" customHeight="1">
      <c r="B36" s="109">
        <v>32</v>
      </c>
      <c r="C36" s="112" t="s">
        <v>221</v>
      </c>
      <c r="D36" s="46"/>
    </row>
    <row r="37" spans="2:4" ht="19.5" customHeight="1">
      <c r="B37" s="109">
        <v>33</v>
      </c>
      <c r="C37" s="112" t="s">
        <v>222</v>
      </c>
      <c r="D37" s="46"/>
    </row>
    <row r="38" spans="2:4" ht="19.5" customHeight="1">
      <c r="B38" s="109">
        <v>34</v>
      </c>
      <c r="C38" s="112" t="s">
        <v>223</v>
      </c>
      <c r="D38" s="46"/>
    </row>
    <row r="39" spans="2:4" ht="19.5" customHeight="1">
      <c r="B39" s="109">
        <v>35</v>
      </c>
      <c r="C39" s="112" t="s">
        <v>224</v>
      </c>
      <c r="D39" s="46"/>
    </row>
    <row r="40" spans="2:4" ht="19.5" customHeight="1">
      <c r="B40" s="109">
        <v>36</v>
      </c>
      <c r="C40" s="112" t="s">
        <v>225</v>
      </c>
      <c r="D40" s="46"/>
    </row>
    <row r="41" spans="2:4" ht="19.5" customHeight="1">
      <c r="B41" s="109">
        <v>37</v>
      </c>
      <c r="C41" s="112" t="s">
        <v>226</v>
      </c>
      <c r="D41" s="46"/>
    </row>
    <row r="42" spans="2:4" ht="19.5" customHeight="1">
      <c r="B42" s="109">
        <v>38</v>
      </c>
      <c r="C42" s="112" t="s">
        <v>227</v>
      </c>
      <c r="D42" s="46"/>
    </row>
    <row r="43" spans="2:4" ht="19.5" customHeight="1">
      <c r="B43" s="109">
        <v>39</v>
      </c>
      <c r="C43" s="112" t="s">
        <v>228</v>
      </c>
      <c r="D43" s="46"/>
    </row>
    <row r="44" spans="2:4" ht="19.5" customHeight="1">
      <c r="B44" s="109">
        <v>40</v>
      </c>
      <c r="C44" s="112" t="s">
        <v>229</v>
      </c>
      <c r="D44" s="46"/>
    </row>
    <row r="45" spans="2:4" ht="19.5" customHeight="1">
      <c r="B45" s="109">
        <v>41</v>
      </c>
      <c r="C45" s="112" t="s">
        <v>230</v>
      </c>
      <c r="D45" s="46"/>
    </row>
    <row r="46" spans="2:4" ht="19.5" customHeight="1">
      <c r="B46" s="109">
        <v>42</v>
      </c>
      <c r="C46" s="112" t="s">
        <v>231</v>
      </c>
      <c r="D46" s="46"/>
    </row>
    <row r="47" spans="2:4" ht="19.5" customHeight="1">
      <c r="B47" s="109">
        <v>43</v>
      </c>
      <c r="C47" s="112" t="s">
        <v>232</v>
      </c>
      <c r="D47" s="46"/>
    </row>
    <row r="48" spans="2:4" ht="19.5" customHeight="1">
      <c r="B48" s="109">
        <v>44</v>
      </c>
      <c r="C48" s="112" t="s">
        <v>233</v>
      </c>
      <c r="D48" s="46"/>
    </row>
    <row r="49" spans="2:4" ht="19.5" customHeight="1">
      <c r="B49" s="109">
        <v>45</v>
      </c>
      <c r="C49" s="112" t="s">
        <v>234</v>
      </c>
      <c r="D49" s="46"/>
    </row>
    <row r="50" spans="2:4" ht="19.5" customHeight="1">
      <c r="B50" s="109">
        <v>46</v>
      </c>
      <c r="C50" s="112" t="s">
        <v>235</v>
      </c>
      <c r="D50" s="46"/>
    </row>
    <row r="51" spans="2:4" ht="30.75" customHeight="1">
      <c r="B51" s="109">
        <v>47</v>
      </c>
      <c r="C51" s="112" t="s">
        <v>285</v>
      </c>
      <c r="D51" s="46"/>
    </row>
    <row r="52" spans="2:4" ht="19.5" customHeight="1">
      <c r="B52" s="109">
        <v>48</v>
      </c>
      <c r="C52" s="112" t="s">
        <v>236</v>
      </c>
      <c r="D52" s="46"/>
    </row>
    <row r="53" spans="2:4" ht="19.5" customHeight="1">
      <c r="B53" s="109">
        <v>49</v>
      </c>
      <c r="C53" s="112" t="s">
        <v>237</v>
      </c>
      <c r="D53" s="46"/>
    </row>
    <row r="54" spans="2:4" ht="19.5" customHeight="1">
      <c r="B54" s="109">
        <v>50</v>
      </c>
      <c r="C54" s="112" t="s">
        <v>238</v>
      </c>
      <c r="D54" s="46"/>
    </row>
    <row r="55" spans="2:4" ht="19.5" customHeight="1">
      <c r="B55" s="109">
        <v>51</v>
      </c>
      <c r="C55" s="112" t="s">
        <v>239</v>
      </c>
      <c r="D55" s="46"/>
    </row>
    <row r="56" spans="2:4" ht="19.5" customHeight="1">
      <c r="B56" s="109">
        <v>52</v>
      </c>
      <c r="C56" s="112" t="s">
        <v>240</v>
      </c>
      <c r="D56" s="46"/>
    </row>
    <row r="57" spans="2:4" ht="19.5" customHeight="1">
      <c r="B57" s="109">
        <v>53</v>
      </c>
      <c r="C57" s="112" t="s">
        <v>241</v>
      </c>
      <c r="D57" s="46"/>
    </row>
    <row r="58" spans="2:4" ht="19.5" customHeight="1">
      <c r="B58" s="109">
        <v>54</v>
      </c>
      <c r="C58" s="112" t="s">
        <v>242</v>
      </c>
      <c r="D58" s="46"/>
    </row>
    <row r="59" spans="2:4" ht="19.5" customHeight="1">
      <c r="B59" s="109">
        <v>55</v>
      </c>
      <c r="C59" s="112" t="s">
        <v>243</v>
      </c>
      <c r="D59" s="46"/>
    </row>
    <row r="60" spans="2:4" ht="19.5" customHeight="1">
      <c r="B60" s="109">
        <v>56</v>
      </c>
      <c r="C60" s="112" t="s">
        <v>244</v>
      </c>
      <c r="D60" s="46"/>
    </row>
    <row r="61" spans="2:4" ht="19.5" customHeight="1">
      <c r="B61" s="109">
        <v>57</v>
      </c>
      <c r="C61" s="112" t="s">
        <v>245</v>
      </c>
      <c r="D61" s="46"/>
    </row>
    <row r="62" spans="2:4" ht="19.5" customHeight="1">
      <c r="B62" s="109">
        <v>58</v>
      </c>
      <c r="C62" s="112" t="s">
        <v>246</v>
      </c>
      <c r="D62" s="46"/>
    </row>
    <row r="63" spans="2:4" ht="19.5" customHeight="1">
      <c r="B63" s="109">
        <v>59</v>
      </c>
      <c r="C63" s="112" t="s">
        <v>247</v>
      </c>
      <c r="D63" s="46"/>
    </row>
    <row r="64" spans="2:4" ht="19.5" customHeight="1">
      <c r="B64" s="109">
        <v>60</v>
      </c>
      <c r="C64" s="112" t="s">
        <v>248</v>
      </c>
      <c r="D64" s="46"/>
    </row>
    <row r="65" spans="2:4" ht="19.5" customHeight="1">
      <c r="B65" s="109">
        <v>61</v>
      </c>
      <c r="C65" s="112" t="s">
        <v>249</v>
      </c>
      <c r="D65" s="46"/>
    </row>
    <row r="66" spans="2:4" ht="19.5" customHeight="1">
      <c r="B66" s="109">
        <v>62</v>
      </c>
      <c r="C66" s="112" t="s">
        <v>250</v>
      </c>
      <c r="D66" s="46"/>
    </row>
    <row r="67" spans="2:4" ht="19.5" customHeight="1">
      <c r="B67" s="109">
        <v>63</v>
      </c>
      <c r="C67" s="112" t="s">
        <v>251</v>
      </c>
      <c r="D67" s="46"/>
    </row>
    <row r="68" spans="2:4" ht="19.5" customHeight="1">
      <c r="B68" s="109">
        <v>64</v>
      </c>
      <c r="C68" s="112" t="s">
        <v>252</v>
      </c>
      <c r="D68" s="46"/>
    </row>
    <row r="69" spans="2:4" ht="19.5" customHeight="1">
      <c r="B69" s="109">
        <v>65</v>
      </c>
      <c r="C69" s="112" t="s">
        <v>253</v>
      </c>
      <c r="D69" s="46"/>
    </row>
    <row r="70" spans="2:4" ht="19.5" customHeight="1">
      <c r="B70" s="109">
        <v>66</v>
      </c>
      <c r="C70" s="112" t="s">
        <v>254</v>
      </c>
      <c r="D70" s="46"/>
    </row>
    <row r="71" spans="2:4" ht="19.5" customHeight="1">
      <c r="B71" s="109">
        <v>67</v>
      </c>
      <c r="C71" s="112" t="s">
        <v>255</v>
      </c>
      <c r="D71" s="46"/>
    </row>
    <row r="72" spans="2:4" ht="19.5" customHeight="1">
      <c r="B72" s="109">
        <v>68</v>
      </c>
      <c r="C72" s="112" t="s">
        <v>256</v>
      </c>
      <c r="D72" s="46"/>
    </row>
    <row r="73" spans="2:4" ht="19.5" customHeight="1">
      <c r="B73" s="109">
        <v>69</v>
      </c>
      <c r="C73" s="112" t="s">
        <v>257</v>
      </c>
      <c r="D73" s="46"/>
    </row>
    <row r="74" spans="2:4" ht="19.5" customHeight="1">
      <c r="B74" s="109">
        <v>70</v>
      </c>
      <c r="C74" s="112" t="s">
        <v>258</v>
      </c>
      <c r="D74" s="46"/>
    </row>
    <row r="75" spans="2:4" ht="19.5" customHeight="1">
      <c r="B75" s="109">
        <v>71</v>
      </c>
      <c r="C75" s="112" t="s">
        <v>259</v>
      </c>
      <c r="D75" s="46"/>
    </row>
    <row r="76" spans="2:4" ht="19.5" customHeight="1">
      <c r="B76" s="109">
        <v>72</v>
      </c>
      <c r="C76" s="112" t="s">
        <v>260</v>
      </c>
      <c r="D76" s="46"/>
    </row>
    <row r="77" spans="2:4" ht="19.5" customHeight="1">
      <c r="B77" s="109">
        <v>73</v>
      </c>
      <c r="C77" s="112" t="s">
        <v>261</v>
      </c>
      <c r="D77" s="46"/>
    </row>
    <row r="78" spans="2:4" ht="19.5" customHeight="1">
      <c r="B78" s="109">
        <v>74</v>
      </c>
      <c r="C78" s="112" t="s">
        <v>262</v>
      </c>
      <c r="D78" s="46"/>
    </row>
    <row r="79" spans="2:4" ht="19.5" customHeight="1">
      <c r="B79" s="109">
        <v>75</v>
      </c>
      <c r="C79" s="112" t="s">
        <v>263</v>
      </c>
      <c r="D79" s="46"/>
    </row>
    <row r="80" spans="2:4" ht="19.5" customHeight="1">
      <c r="B80" s="109">
        <v>76</v>
      </c>
      <c r="C80" s="112" t="s">
        <v>264</v>
      </c>
      <c r="D80" s="46"/>
    </row>
    <row r="81" spans="2:4" ht="19.5" customHeight="1">
      <c r="B81" s="109">
        <v>77</v>
      </c>
      <c r="C81" s="112" t="s">
        <v>265</v>
      </c>
      <c r="D81" s="46"/>
    </row>
    <row r="82" spans="2:4" ht="19.5" customHeight="1">
      <c r="B82" s="109">
        <v>78</v>
      </c>
      <c r="C82" s="112" t="s">
        <v>266</v>
      </c>
      <c r="D82" s="113"/>
    </row>
    <row r="83" spans="2:4" ht="19.5" customHeight="1">
      <c r="B83" s="109">
        <v>79</v>
      </c>
      <c r="C83" s="112" t="s">
        <v>267</v>
      </c>
      <c r="D83" s="46"/>
    </row>
    <row r="84" spans="2:4" ht="19.5" customHeight="1">
      <c r="B84" s="109">
        <v>80</v>
      </c>
      <c r="C84" s="112" t="s">
        <v>268</v>
      </c>
      <c r="D84" s="113"/>
    </row>
    <row r="85" spans="2:4" ht="19.5" customHeight="1">
      <c r="B85" s="109">
        <v>81</v>
      </c>
      <c r="C85" s="112" t="s">
        <v>269</v>
      </c>
      <c r="D85" s="46"/>
    </row>
    <row r="86" spans="2:4" ht="19.5" customHeight="1">
      <c r="B86" s="109">
        <v>82</v>
      </c>
      <c r="C86" s="112" t="s">
        <v>270</v>
      </c>
      <c r="D86" s="113"/>
    </row>
    <row r="87" spans="2:4" ht="19.5" customHeight="1">
      <c r="B87" s="109">
        <v>83</v>
      </c>
      <c r="C87" s="112" t="s">
        <v>271</v>
      </c>
      <c r="D87" s="46"/>
    </row>
    <row r="88" spans="2:4" ht="19.5" customHeight="1">
      <c r="B88" s="109">
        <v>84</v>
      </c>
      <c r="C88" s="112" t="s">
        <v>272</v>
      </c>
      <c r="D88" s="113"/>
    </row>
    <row r="89" spans="2:4" ht="19.5" customHeight="1">
      <c r="B89" s="109">
        <v>85</v>
      </c>
      <c r="C89" s="112" t="s">
        <v>273</v>
      </c>
      <c r="D89" s="46"/>
    </row>
    <row r="90" spans="2:4" ht="19.5" customHeight="1">
      <c r="B90" s="109">
        <v>86</v>
      </c>
      <c r="C90" s="112" t="s">
        <v>274</v>
      </c>
      <c r="D90" s="113"/>
    </row>
    <row r="91" spans="2:4" ht="19.5" customHeight="1">
      <c r="B91" s="109">
        <v>87</v>
      </c>
      <c r="C91" s="112" t="s">
        <v>275</v>
      </c>
      <c r="D91" s="46"/>
    </row>
    <row r="92" spans="2:4" ht="19.5" customHeight="1">
      <c r="B92" s="109">
        <v>88</v>
      </c>
      <c r="C92" s="112" t="s">
        <v>276</v>
      </c>
      <c r="D92" s="113"/>
    </row>
    <row r="93" spans="2:4" ht="19.5" customHeight="1">
      <c r="B93" s="109">
        <v>89</v>
      </c>
      <c r="C93" s="112" t="s">
        <v>277</v>
      </c>
      <c r="D93" s="46"/>
    </row>
    <row r="94" spans="2:4" ht="19.5" customHeight="1">
      <c r="B94" s="109">
        <v>90</v>
      </c>
      <c r="C94" s="112" t="s">
        <v>278</v>
      </c>
      <c r="D94" s="113"/>
    </row>
    <row r="95" spans="2:4" ht="19.5" customHeight="1">
      <c r="B95" s="109">
        <v>91</v>
      </c>
      <c r="C95" s="112" t="s">
        <v>279</v>
      </c>
      <c r="D95" s="46"/>
    </row>
    <row r="96" spans="2:4" ht="19.5" customHeight="1">
      <c r="B96" s="109">
        <v>92</v>
      </c>
      <c r="C96" s="112" t="s">
        <v>280</v>
      </c>
      <c r="D96" s="113"/>
    </row>
    <row r="97" spans="2:4" ht="19.5" customHeight="1">
      <c r="B97" s="109">
        <v>93</v>
      </c>
      <c r="C97" s="112" t="s">
        <v>281</v>
      </c>
      <c r="D97" s="46"/>
    </row>
    <row r="98" spans="2:4" ht="19.5" customHeight="1">
      <c r="B98" s="109">
        <v>94</v>
      </c>
      <c r="C98" s="114"/>
      <c r="D98" s="113"/>
    </row>
    <row r="99" spans="2:4" ht="19.5" customHeight="1">
      <c r="B99" s="109">
        <v>95</v>
      </c>
      <c r="C99" s="114"/>
      <c r="D99" s="46"/>
    </row>
    <row r="100" spans="2:4" ht="19.5" customHeight="1">
      <c r="B100" s="109">
        <v>96</v>
      </c>
      <c r="C100" s="114"/>
      <c r="D100" s="113"/>
    </row>
    <row r="101" spans="2:4" ht="19.5" customHeight="1">
      <c r="B101" s="109">
        <v>97</v>
      </c>
      <c r="C101" s="114"/>
      <c r="D101" s="46"/>
    </row>
    <row r="102" spans="2:4" ht="19.5" customHeight="1">
      <c r="B102" s="109">
        <v>98</v>
      </c>
      <c r="C102" s="114"/>
      <c r="D102" s="115"/>
    </row>
    <row r="103" spans="2:4" ht="19.5" customHeight="1">
      <c r="B103" s="109">
        <v>99</v>
      </c>
      <c r="C103" s="114"/>
      <c r="D103" s="46"/>
    </row>
    <row r="104" spans="2:4" ht="19.5" customHeight="1">
      <c r="B104" s="109">
        <v>100</v>
      </c>
      <c r="C104" s="116"/>
      <c r="D104" s="115"/>
    </row>
    <row r="105" spans="2:4">
      <c r="B105" s="48"/>
      <c r="C105" s="48"/>
      <c r="D105" s="48"/>
    </row>
  </sheetData>
  <sheetProtection password="CF7E" sheet="1" objects="1" scenarios="1" formatRows="0"/>
  <mergeCells count="3">
    <mergeCell ref="B2:C2"/>
    <mergeCell ref="B3:C3"/>
    <mergeCell ref="B1:D1"/>
  </mergeCells>
  <conditionalFormatting sqref="A2:D104">
    <cfRule type="expression" dxfId="203" priority="1">
      <formula>AND(CELL("защита", A2)=0, NOT(ISBLANK(A2)))</formula>
    </cfRule>
    <cfRule type="expression" dxfId="202" priority="7">
      <formula>AND(CELL("защита", A2)=0, ISBLANK(A2))</formula>
    </cfRule>
    <cfRule type="expression" dxfId="201" priority="8">
      <formula>CELL("защита", A2)=0</formula>
    </cfRule>
  </conditionalFormatting>
  <dataValidations count="2">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dataValidation allowBlank="1" showInputMessage="1" showErrorMessage="1" prompt="Здесь вы можете указать вид деятельности, не перечисленный в этом разделе" sqref="C98:C104"/>
  </dataValidations>
  <pageMargins left="0.23622047244094491" right="0.23622047244094491" top="0.59055118110236227" bottom="0.74803149606299213" header="0.31496062992125984" footer="0.31496062992125984"/>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showGridLines="0" zoomScaleNormal="100" workbookViewId="0">
      <selection activeCell="G26" sqref="G26"/>
    </sheetView>
  </sheetViews>
  <sheetFormatPr defaultRowHeight="15"/>
  <cols>
    <col min="2" max="2" width="5.7109375" customWidth="1"/>
    <col min="3" max="3" width="66" customWidth="1"/>
    <col min="4" max="4" width="15.7109375" customWidth="1"/>
    <col min="5" max="5" width="9" customWidth="1"/>
    <col min="6" max="6" width="4.7109375" customWidth="1"/>
    <col min="7" max="7" width="68.5703125" customWidth="1"/>
    <col min="8" max="8" width="6.85546875" customWidth="1"/>
  </cols>
  <sheetData>
    <row r="1" spans="1:5">
      <c r="B1" s="226">
        <f>ОсновнаяИнформация_НаименованиеУчастника</f>
        <v>0</v>
      </c>
      <c r="C1" s="226"/>
      <c r="D1" s="226"/>
    </row>
    <row r="2" spans="1:5" ht="25.15" customHeight="1">
      <c r="A2" s="48"/>
      <c r="B2" s="224" t="str">
        <f>"Заявка на участие в закупке "&amp;"№"&amp;Идентификация[IDP]</f>
        <v>Заявка на участие в закупке №</v>
      </c>
      <c r="C2" s="224"/>
      <c r="D2" s="50"/>
      <c r="E2" s="48"/>
    </row>
    <row r="3" spans="1:5" ht="30" customHeight="1" thickBot="1">
      <c r="A3" s="51"/>
      <c r="B3" s="227" t="s">
        <v>364</v>
      </c>
      <c r="C3" s="227"/>
      <c r="D3" s="227"/>
      <c r="E3" s="48"/>
    </row>
    <row r="4" spans="1:5" ht="19.5" customHeight="1">
      <c r="A4" s="53" t="s">
        <v>98</v>
      </c>
      <c r="B4" s="117">
        <v>1200</v>
      </c>
      <c r="C4" s="118" t="s">
        <v>325</v>
      </c>
      <c r="D4" s="119">
        <f>SUM(D5:D10)</f>
        <v>0</v>
      </c>
      <c r="E4" s="48"/>
    </row>
    <row r="5" spans="1:5" ht="19.5" customHeight="1">
      <c r="A5" s="53"/>
      <c r="B5" s="120">
        <v>1210</v>
      </c>
      <c r="C5" s="121" t="s">
        <v>300</v>
      </c>
      <c r="D5" s="122"/>
      <c r="E5" s="48"/>
    </row>
    <row r="6" spans="1:5" ht="19.5" customHeight="1">
      <c r="A6" s="53"/>
      <c r="B6" s="120">
        <v>1220</v>
      </c>
      <c r="C6" s="121" t="s">
        <v>301</v>
      </c>
      <c r="D6" s="122"/>
      <c r="E6" s="48"/>
    </row>
    <row r="7" spans="1:5" ht="19.5" customHeight="1">
      <c r="A7" s="53"/>
      <c r="B7" s="120">
        <v>1230</v>
      </c>
      <c r="C7" s="121" t="s">
        <v>302</v>
      </c>
      <c r="D7" s="122"/>
      <c r="E7" s="48"/>
    </row>
    <row r="8" spans="1:5" ht="19.5" customHeight="1">
      <c r="A8" s="53"/>
      <c r="B8" s="120">
        <v>1240</v>
      </c>
      <c r="C8" s="121" t="s">
        <v>303</v>
      </c>
      <c r="D8" s="122"/>
      <c r="E8" s="48"/>
    </row>
    <row r="9" spans="1:5" ht="19.5" customHeight="1">
      <c r="A9" s="53"/>
      <c r="B9" s="120">
        <v>1250</v>
      </c>
      <c r="C9" s="121" t="s">
        <v>304</v>
      </c>
      <c r="D9" s="122"/>
      <c r="E9" s="48"/>
    </row>
    <row r="10" spans="1:5" ht="19.5" customHeight="1" thickBot="1">
      <c r="A10" s="53"/>
      <c r="B10" s="123">
        <v>1260</v>
      </c>
      <c r="C10" s="124" t="s">
        <v>305</v>
      </c>
      <c r="D10" s="125"/>
      <c r="E10" s="48"/>
    </row>
    <row r="11" spans="1:5" ht="19.5" customHeight="1" thickBot="1">
      <c r="A11" s="53"/>
      <c r="B11" s="126">
        <v>1170</v>
      </c>
      <c r="C11" s="127" t="s">
        <v>306</v>
      </c>
      <c r="D11" s="128"/>
      <c r="E11" s="48"/>
    </row>
    <row r="12" spans="1:5" ht="19.5" customHeight="1">
      <c r="A12" s="53"/>
      <c r="B12" s="117">
        <v>1500</v>
      </c>
      <c r="C12" s="129" t="s">
        <v>326</v>
      </c>
      <c r="D12" s="119">
        <f>SUM(D13:D16)</f>
        <v>0</v>
      </c>
      <c r="E12" s="48"/>
    </row>
    <row r="13" spans="1:5" ht="19.5" customHeight="1">
      <c r="A13" s="53"/>
      <c r="B13" s="120">
        <v>1510</v>
      </c>
      <c r="C13" s="121" t="s">
        <v>307</v>
      </c>
      <c r="D13" s="122"/>
      <c r="E13" s="48"/>
    </row>
    <row r="14" spans="1:5" ht="19.5" customHeight="1">
      <c r="A14" s="53"/>
      <c r="B14" s="120">
        <v>1520</v>
      </c>
      <c r="C14" s="121" t="s">
        <v>308</v>
      </c>
      <c r="D14" s="122"/>
      <c r="E14" s="48"/>
    </row>
    <row r="15" spans="1:5" ht="19.5" customHeight="1">
      <c r="A15" s="53"/>
      <c r="B15" s="120">
        <v>1530</v>
      </c>
      <c r="C15" s="121" t="s">
        <v>309</v>
      </c>
      <c r="D15" s="122"/>
      <c r="E15" s="48"/>
    </row>
    <row r="16" spans="1:5" ht="19.5" customHeight="1" thickBot="1">
      <c r="A16" s="54"/>
      <c r="B16" s="123">
        <v>1540</v>
      </c>
      <c r="C16" s="130" t="s">
        <v>310</v>
      </c>
      <c r="D16" s="125"/>
      <c r="E16" s="48"/>
    </row>
    <row r="17" spans="1:5" ht="19.5" customHeight="1">
      <c r="A17" s="48"/>
      <c r="B17" s="117">
        <v>1300</v>
      </c>
      <c r="C17" s="118" t="s">
        <v>327</v>
      </c>
      <c r="D17" s="119">
        <f>SUM(D18:D23)</f>
        <v>0</v>
      </c>
      <c r="E17" s="48"/>
    </row>
    <row r="18" spans="1:5" ht="19.5" customHeight="1">
      <c r="A18" s="48"/>
      <c r="B18" s="120">
        <v>1310</v>
      </c>
      <c r="C18" s="121" t="s">
        <v>311</v>
      </c>
      <c r="D18" s="122"/>
      <c r="E18" s="48"/>
    </row>
    <row r="19" spans="1:5" ht="19.5" customHeight="1">
      <c r="A19" s="48"/>
      <c r="B19" s="120">
        <v>1320</v>
      </c>
      <c r="C19" s="121" t="s">
        <v>312</v>
      </c>
      <c r="D19" s="122"/>
      <c r="E19" s="48"/>
    </row>
    <row r="20" spans="1:5" ht="19.5" customHeight="1">
      <c r="A20" s="48"/>
      <c r="B20" s="120">
        <v>1340</v>
      </c>
      <c r="C20" s="121" t="s">
        <v>313</v>
      </c>
      <c r="D20" s="122"/>
      <c r="E20" s="48"/>
    </row>
    <row r="21" spans="1:5" ht="19.5" customHeight="1">
      <c r="A21" s="48"/>
      <c r="B21" s="120">
        <v>1350</v>
      </c>
      <c r="C21" s="121" t="s">
        <v>314</v>
      </c>
      <c r="D21" s="122"/>
      <c r="E21" s="48"/>
    </row>
    <row r="22" spans="1:5" ht="19.5" customHeight="1">
      <c r="A22" s="48"/>
      <c r="B22" s="120">
        <v>1360</v>
      </c>
      <c r="C22" s="121" t="s">
        <v>315</v>
      </c>
      <c r="D22" s="122"/>
      <c r="E22" s="48"/>
    </row>
    <row r="23" spans="1:5" ht="19.5" customHeight="1" thickBot="1">
      <c r="A23" s="48"/>
      <c r="B23" s="123">
        <v>1370</v>
      </c>
      <c r="C23" s="130" t="s">
        <v>316</v>
      </c>
      <c r="D23" s="125"/>
      <c r="E23" s="48"/>
    </row>
    <row r="24" spans="1:5" ht="19.5" customHeight="1">
      <c r="A24" s="48"/>
      <c r="B24" s="117">
        <v>1100</v>
      </c>
      <c r="C24" s="118" t="s">
        <v>328</v>
      </c>
      <c r="D24" s="119">
        <f>SUM(D25:D33)</f>
        <v>0</v>
      </c>
      <c r="E24" s="48"/>
    </row>
    <row r="25" spans="1:5" ht="19.5" customHeight="1">
      <c r="A25" s="48"/>
      <c r="B25" s="120">
        <v>1110</v>
      </c>
      <c r="C25" s="121" t="s">
        <v>317</v>
      </c>
      <c r="D25" s="122"/>
      <c r="E25" s="48"/>
    </row>
    <row r="26" spans="1:5" ht="19.5" customHeight="1">
      <c r="A26" s="48"/>
      <c r="B26" s="120">
        <v>1120</v>
      </c>
      <c r="C26" s="121" t="s">
        <v>318</v>
      </c>
      <c r="D26" s="122"/>
      <c r="E26" s="48"/>
    </row>
    <row r="27" spans="1:5" ht="19.5" customHeight="1">
      <c r="A27" s="48"/>
      <c r="B27" s="120">
        <v>1130</v>
      </c>
      <c r="C27" s="121" t="s">
        <v>319</v>
      </c>
      <c r="D27" s="122"/>
      <c r="E27" s="48"/>
    </row>
    <row r="28" spans="1:5" ht="19.5" customHeight="1">
      <c r="A28" s="48"/>
      <c r="B28" s="120">
        <v>1140</v>
      </c>
      <c r="C28" s="121" t="s">
        <v>320</v>
      </c>
      <c r="D28" s="122"/>
      <c r="E28" s="48"/>
    </row>
    <row r="29" spans="1:5" ht="19.5" customHeight="1">
      <c r="A29" s="48"/>
      <c r="B29" s="120">
        <v>1150</v>
      </c>
      <c r="C29" s="121" t="s">
        <v>321</v>
      </c>
      <c r="D29" s="122"/>
      <c r="E29" s="48"/>
    </row>
    <row r="30" spans="1:5" ht="19.5" customHeight="1">
      <c r="A30" s="48"/>
      <c r="B30" s="120">
        <v>1160</v>
      </c>
      <c r="C30" s="121" t="s">
        <v>322</v>
      </c>
      <c r="D30" s="122"/>
      <c r="E30" s="48"/>
    </row>
    <row r="31" spans="1:5" ht="19.5" customHeight="1">
      <c r="A31" s="48"/>
      <c r="B31" s="120">
        <v>1170</v>
      </c>
      <c r="C31" s="121" t="s">
        <v>306</v>
      </c>
      <c r="D31" s="122"/>
      <c r="E31" s="48"/>
    </row>
    <row r="32" spans="1:5" ht="19.5" customHeight="1">
      <c r="A32" s="48"/>
      <c r="B32" s="120">
        <v>1180</v>
      </c>
      <c r="C32" s="121" t="s">
        <v>323</v>
      </c>
      <c r="D32" s="122"/>
      <c r="E32" s="48"/>
    </row>
    <row r="33" spans="1:5" ht="19.5" customHeight="1" thickBot="1">
      <c r="A33" s="48"/>
      <c r="B33" s="123">
        <v>1190</v>
      </c>
      <c r="C33" s="130" t="s">
        <v>324</v>
      </c>
      <c r="D33" s="125"/>
      <c r="E33" s="48"/>
    </row>
    <row r="34" spans="1:5">
      <c r="A34" s="48"/>
      <c r="B34" s="48"/>
      <c r="C34" s="48"/>
      <c r="D34" s="48"/>
      <c r="E34" s="48"/>
    </row>
  </sheetData>
  <sheetProtection password="CF7E" sheet="1" objects="1" scenarios="1"/>
  <mergeCells count="3">
    <mergeCell ref="B2:C2"/>
    <mergeCell ref="B3:D3"/>
    <mergeCell ref="B1:D1"/>
  </mergeCells>
  <conditionalFormatting sqref="A3:D33 A2 D2">
    <cfRule type="expression" dxfId="192" priority="8">
      <formula>CELL("защита", A2)=0</formula>
    </cfRule>
  </conditionalFormatting>
  <conditionalFormatting sqref="D4:D33">
    <cfRule type="expression" dxfId="191" priority="6">
      <formula>AND(CELL("защита", D4)=0, NOT(ISBLANK(D4)))</formula>
    </cfRule>
    <cfRule type="expression" dxfId="190" priority="7">
      <formula>AND(CELL("защита", D4)=0, ISBLANK(D4))</formula>
    </cfRule>
  </conditionalFormatting>
  <conditionalFormatting sqref="B2:C2">
    <cfRule type="expression" dxfId="189" priority="1">
      <formula>AND(CELL("защита", B2)=0, NOT(ISBLANK(B2)))</formula>
    </cfRule>
    <cfRule type="expression" dxfId="188" priority="2">
      <formula>AND(CELL("защита", B2)=0, ISBLANK(B2))</formula>
    </cfRule>
    <cfRule type="expression" dxfId="187" priority="3">
      <formula>CELL("защита", B2)=0</formula>
    </cfRule>
  </conditionalFormatting>
  <dataValidations count="1">
    <dataValidation type="custom" operator="lessThan" allowBlank="1" showInputMessage="1" showErrorMessage="1" error="Только число" sqref="D4:D33">
      <formula1>ISNUMBER(D4)</formula1>
    </dataValidation>
  </dataValidations>
  <pageMargins left="0.25" right="0.25" top="0.75" bottom="0.75" header="0.3" footer="0.3"/>
  <pageSetup paperSize="9" scale="9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showGridLines="0" zoomScaleNormal="100" workbookViewId="0">
      <selection activeCell="B3" sqref="B3"/>
    </sheetView>
  </sheetViews>
  <sheetFormatPr defaultRowHeight="15"/>
  <cols>
    <col min="2" max="2" width="5.140625" customWidth="1"/>
    <col min="3" max="3" width="42.7109375" customWidth="1"/>
    <col min="4" max="4" width="57.140625" customWidth="1"/>
    <col min="5" max="6" width="16.28515625" customWidth="1"/>
  </cols>
  <sheetData>
    <row r="1" spans="1:12">
      <c r="B1" s="226">
        <f>ОсновнаяИнформация_НаименованиеУчастника</f>
        <v>0</v>
      </c>
      <c r="C1" s="226"/>
      <c r="D1" s="226"/>
    </row>
    <row r="2" spans="1:12" ht="25.15" customHeight="1">
      <c r="A2" s="131"/>
      <c r="B2" s="224" t="str">
        <f>"Заявка на участие в закупке "&amp;"№"&amp;Идентификация[IDP]</f>
        <v>Заявка на участие в закупке №</v>
      </c>
      <c r="C2" s="224"/>
      <c r="D2" s="50"/>
      <c r="E2" s="50"/>
      <c r="F2" s="50"/>
      <c r="G2" s="50"/>
      <c r="H2" s="5"/>
      <c r="I2" s="5"/>
      <c r="J2" s="5"/>
      <c r="K2" s="5"/>
      <c r="L2" s="5"/>
    </row>
    <row r="3" spans="1:12" ht="30" customHeight="1">
      <c r="A3" s="132"/>
      <c r="B3" s="133" t="s">
        <v>52</v>
      </c>
      <c r="C3" s="131"/>
      <c r="D3" s="51"/>
      <c r="E3" s="51"/>
      <c r="F3" s="51"/>
      <c r="G3" s="51"/>
      <c r="H3" s="6"/>
      <c r="I3" s="6"/>
      <c r="J3" s="6"/>
      <c r="K3" s="6"/>
      <c r="L3" s="6"/>
    </row>
    <row r="4" spans="1:12" ht="36.4" customHeight="1">
      <c r="A4" s="131"/>
      <c r="B4" s="134" t="s">
        <v>15</v>
      </c>
      <c r="C4" s="135" t="s">
        <v>34</v>
      </c>
      <c r="D4" s="135" t="s">
        <v>79</v>
      </c>
      <c r="E4" s="135" t="s">
        <v>193</v>
      </c>
      <c r="F4" s="136" t="s">
        <v>87</v>
      </c>
      <c r="G4" s="48"/>
    </row>
    <row r="5" spans="1:12" ht="251.25" customHeight="1">
      <c r="A5" s="137" t="s">
        <v>124</v>
      </c>
      <c r="B5" s="138">
        <v>1</v>
      </c>
      <c r="C5" s="139" t="s">
        <v>35</v>
      </c>
      <c r="D5" s="140" t="s">
        <v>372</v>
      </c>
      <c r="E5" s="140"/>
      <c r="F5" s="141" t="s">
        <v>88</v>
      </c>
      <c r="G5" s="48"/>
    </row>
    <row r="6" spans="1:12" ht="101.25" customHeight="1">
      <c r="A6" s="137" t="s">
        <v>125</v>
      </c>
      <c r="B6" s="138">
        <v>2</v>
      </c>
      <c r="C6" s="139" t="s">
        <v>36</v>
      </c>
      <c r="D6" s="140" t="s">
        <v>37</v>
      </c>
      <c r="E6" s="140"/>
      <c r="F6" s="142" t="s">
        <v>173</v>
      </c>
      <c r="G6" s="48"/>
    </row>
    <row r="7" spans="1:12" ht="79.150000000000006" customHeight="1">
      <c r="A7" s="137" t="s">
        <v>126</v>
      </c>
      <c r="B7" s="138">
        <v>3</v>
      </c>
      <c r="C7" s="139" t="s">
        <v>38</v>
      </c>
      <c r="D7" s="140" t="s">
        <v>39</v>
      </c>
      <c r="E7" s="140"/>
      <c r="F7" s="142" t="s">
        <v>173</v>
      </c>
      <c r="G7" s="48"/>
    </row>
    <row r="8" spans="1:12" ht="101.25" customHeight="1">
      <c r="A8" s="137" t="s">
        <v>127</v>
      </c>
      <c r="B8" s="138">
        <v>4</v>
      </c>
      <c r="C8" s="139" t="s">
        <v>40</v>
      </c>
      <c r="D8" s="140" t="s">
        <v>80</v>
      </c>
      <c r="E8" s="140"/>
      <c r="F8" s="142" t="s">
        <v>173</v>
      </c>
      <c r="G8" s="48"/>
    </row>
    <row r="9" spans="1:12" ht="90" customHeight="1">
      <c r="A9" s="137" t="s">
        <v>128</v>
      </c>
      <c r="B9" s="138">
        <v>5</v>
      </c>
      <c r="C9" s="139" t="s">
        <v>41</v>
      </c>
      <c r="D9" s="140" t="s">
        <v>42</v>
      </c>
      <c r="E9" s="140"/>
      <c r="F9" s="142" t="s">
        <v>173</v>
      </c>
      <c r="G9" s="48"/>
    </row>
    <row r="10" spans="1:12" ht="90" customHeight="1">
      <c r="A10" s="137" t="s">
        <v>129</v>
      </c>
      <c r="B10" s="138">
        <v>6</v>
      </c>
      <c r="C10" s="139" t="s">
        <v>43</v>
      </c>
      <c r="D10" s="140" t="s">
        <v>81</v>
      </c>
      <c r="E10" s="140"/>
      <c r="F10" s="142" t="s">
        <v>173</v>
      </c>
      <c r="G10" s="48"/>
    </row>
    <row r="11" spans="1:12" ht="120" customHeight="1">
      <c r="A11" s="137" t="s">
        <v>130</v>
      </c>
      <c r="B11" s="138">
        <v>7</v>
      </c>
      <c r="C11" s="139" t="s">
        <v>44</v>
      </c>
      <c r="D11" s="140"/>
      <c r="E11" s="140"/>
      <c r="F11" s="141" t="s">
        <v>89</v>
      </c>
      <c r="G11" s="48"/>
    </row>
    <row r="12" spans="1:12" ht="150" customHeight="1">
      <c r="A12" s="137" t="s">
        <v>131</v>
      </c>
      <c r="B12" s="138">
        <v>8</v>
      </c>
      <c r="C12" s="139" t="s">
        <v>45</v>
      </c>
      <c r="D12" s="140" t="s">
        <v>46</v>
      </c>
      <c r="E12" s="140"/>
      <c r="F12" s="142" t="s">
        <v>173</v>
      </c>
      <c r="G12" s="48"/>
    </row>
    <row r="13" spans="1:12" ht="161.25" customHeight="1">
      <c r="A13" s="137" t="s">
        <v>132</v>
      </c>
      <c r="B13" s="138">
        <v>9</v>
      </c>
      <c r="C13" s="139" t="s">
        <v>47</v>
      </c>
      <c r="D13" s="140"/>
      <c r="E13" s="143"/>
      <c r="F13" s="144" t="s">
        <v>177</v>
      </c>
      <c r="G13" s="48"/>
    </row>
    <row r="14" spans="1:12" ht="57" customHeight="1">
      <c r="A14" s="137" t="s">
        <v>133</v>
      </c>
      <c r="B14" s="138">
        <v>10</v>
      </c>
      <c r="C14" s="139" t="s">
        <v>48</v>
      </c>
      <c r="D14" s="140" t="s">
        <v>178</v>
      </c>
      <c r="E14" s="140"/>
      <c r="F14" s="141" t="s">
        <v>95</v>
      </c>
      <c r="G14" s="48"/>
    </row>
    <row r="15" spans="1:12" ht="187.5" customHeight="1">
      <c r="A15" s="137" t="s">
        <v>134</v>
      </c>
      <c r="B15" s="145">
        <v>11</v>
      </c>
      <c r="C15" s="139" t="s">
        <v>49</v>
      </c>
      <c r="D15" s="140" t="s">
        <v>373</v>
      </c>
      <c r="E15" s="140"/>
      <c r="F15" s="141" t="s">
        <v>90</v>
      </c>
      <c r="G15" s="48"/>
    </row>
    <row r="16" spans="1:12" ht="90" customHeight="1">
      <c r="A16" s="137" t="s">
        <v>135</v>
      </c>
      <c r="B16" s="146">
        <v>12</v>
      </c>
      <c r="C16" s="139" t="s">
        <v>350</v>
      </c>
      <c r="D16" s="140" t="s">
        <v>377</v>
      </c>
      <c r="E16" s="147"/>
      <c r="F16" s="148" t="s">
        <v>352</v>
      </c>
      <c r="G16" s="48"/>
    </row>
    <row r="17" spans="1:7" ht="90" customHeight="1">
      <c r="A17" s="137" t="s">
        <v>135</v>
      </c>
      <c r="B17" s="146">
        <v>13</v>
      </c>
      <c r="C17" s="139" t="s">
        <v>351</v>
      </c>
      <c r="D17" s="140" t="s">
        <v>378</v>
      </c>
      <c r="E17" s="147"/>
      <c r="F17" s="148" t="s">
        <v>353</v>
      </c>
      <c r="G17" s="48"/>
    </row>
    <row r="18" spans="1:7" ht="67.5" customHeight="1">
      <c r="A18" s="137" t="s">
        <v>136</v>
      </c>
      <c r="B18" s="138">
        <v>14</v>
      </c>
      <c r="C18" s="149" t="s">
        <v>50</v>
      </c>
      <c r="D18" s="140" t="s">
        <v>51</v>
      </c>
      <c r="E18" s="140"/>
      <c r="F18" s="141" t="s">
        <v>172</v>
      </c>
      <c r="G18" s="48"/>
    </row>
    <row r="19" spans="1:7" ht="52.5" customHeight="1">
      <c r="A19" s="137" t="s">
        <v>174</v>
      </c>
      <c r="B19" s="145">
        <v>15</v>
      </c>
      <c r="C19" s="150" t="s">
        <v>176</v>
      </c>
      <c r="D19" s="140" t="s">
        <v>175</v>
      </c>
      <c r="E19" s="143"/>
      <c r="F19" s="144" t="s">
        <v>177</v>
      </c>
      <c r="G19" s="48"/>
    </row>
    <row r="20" spans="1:7" ht="217.5" customHeight="1">
      <c r="A20" s="137" t="s">
        <v>188</v>
      </c>
      <c r="B20" s="145">
        <v>16</v>
      </c>
      <c r="C20" s="151" t="s">
        <v>179</v>
      </c>
      <c r="D20" s="140" t="s">
        <v>187</v>
      </c>
      <c r="E20" s="143"/>
      <c r="F20" s="144" t="s">
        <v>91</v>
      </c>
      <c r="G20" s="48"/>
    </row>
    <row r="21" spans="1:7" ht="60" customHeight="1">
      <c r="A21" s="137" t="s">
        <v>189</v>
      </c>
      <c r="B21" s="138">
        <v>17</v>
      </c>
      <c r="C21" s="149" t="s">
        <v>180</v>
      </c>
      <c r="D21" s="140"/>
      <c r="E21" s="140"/>
      <c r="F21" s="141" t="s">
        <v>183</v>
      </c>
      <c r="G21" s="48"/>
    </row>
    <row r="22" spans="1:7" ht="63.75" customHeight="1">
      <c r="A22" s="137" t="s">
        <v>190</v>
      </c>
      <c r="B22" s="138">
        <v>18</v>
      </c>
      <c r="C22" s="149" t="s">
        <v>181</v>
      </c>
      <c r="D22" s="140" t="s">
        <v>182</v>
      </c>
      <c r="E22" s="140"/>
      <c r="F22" s="141" t="s">
        <v>88</v>
      </c>
      <c r="G22" s="48"/>
    </row>
    <row r="23" spans="1:7" ht="60" customHeight="1">
      <c r="A23" s="137" t="s">
        <v>190</v>
      </c>
      <c r="B23" s="145">
        <v>19</v>
      </c>
      <c r="C23" s="150" t="s">
        <v>345</v>
      </c>
      <c r="D23" s="143" t="s">
        <v>346</v>
      </c>
      <c r="E23" s="143"/>
      <c r="F23" s="144" t="s">
        <v>347</v>
      </c>
      <c r="G23" s="48"/>
    </row>
  </sheetData>
  <sheetProtection password="CF7E" sheet="1" formatRows="0"/>
  <mergeCells count="2">
    <mergeCell ref="B2:C2"/>
    <mergeCell ref="B1:D1"/>
  </mergeCells>
  <phoneticPr fontId="18" type="noConversion"/>
  <conditionalFormatting sqref="B2:C2">
    <cfRule type="expression" dxfId="186" priority="1">
      <formula>AND(CELL("защита", B2)=0, NOT(ISBLANK(B2)))</formula>
    </cfRule>
    <cfRule type="expression" dxfId="185" priority="2">
      <formula>AND(CELL("защита", B2)=0, ISBLANK(B2))</formula>
    </cfRule>
    <cfRule type="expression" dxfId="184" priority="3">
      <formula>CELL("защита", B2)=0</formula>
    </cfRule>
  </conditionalFormatting>
  <conditionalFormatting sqref="A2:F23">
    <cfRule type="expression" dxfId="183" priority="4">
      <formula>AND(CELL("защита", A2)=0, ISBLANK(A2))</formula>
    </cfRule>
    <cfRule type="expression" dxfId="182" priority="5">
      <formula>AND(CELL("защита", A2)=0, NOT(ISBLANK(A2)))</formula>
    </cfRule>
  </conditionalFormatting>
  <dataValidations count="6">
    <dataValidation allowBlank="1" showInputMessage="1" showErrorMessage="1" prompt="Укажите документ или сведения._x000a_Если это не требуется — укажите «Не требуется»." sqref="D13"/>
    <dataValidation type="list" allowBlank="1" showInputMessage="1" showErrorMessage="1" sqref="D11">
      <formula1>INDIRECT("НалоговыеСправки[Налоговая справка]")</formula1>
    </dataValidation>
    <dataValidation allowBlank="1" showInputMessage="1" showErrorMessage="1" prompt="Документ требуется, если участник закупки не является обладателем исключительного права" sqref="F13"/>
    <dataValidation allowBlank="1" showInputMessage="1" showErrorMessage="1" prompt="При наличии — укажите здесь полное наименование документа" sqref="D21:D23 D19"/>
    <dataValidation type="list" allowBlank="1" showInputMessage="1" showErrorMessage="1" sqref="E5:E23">
      <formula1>"Соответствует, Не соответствует, Не требуется заказчиком, Не должно требоваться"</formula1>
    </dataValidation>
    <dataValidation allowBlank="1" showInputMessage="1" showErrorMessage="1" prompt="Укажите также другие документы, если они требуются документацией о закупке" sqref="D16:D17"/>
  </dataValidations>
  <hyperlinks>
    <hyperlink ref="F5" r:id="rId1"/>
    <hyperlink ref="F11" r:id="rId2"/>
    <hyperlink ref="F15" r:id="rId3"/>
    <hyperlink ref="F18" r:id="rId4"/>
    <hyperlink ref="F20" r:id="rId5"/>
    <hyperlink ref="F14" r:id="rId6"/>
    <hyperlink ref="F19" r:id="rId7"/>
    <hyperlink ref="F13" r:id="rId8"/>
    <hyperlink ref="F22" r:id="rId9"/>
    <hyperlink ref="F21" r:id="rId10"/>
    <hyperlink ref="F23" r:id="rId11"/>
    <hyperlink ref="F16" r:id="rId12"/>
    <hyperlink ref="F17" r:id="rId13"/>
    <hyperlink ref="F15" r:id="rId14"/>
  </hyperlinks>
  <pageMargins left="0.39370078740157483" right="0.70866141732283472" top="0.74803149606299213" bottom="0.74803149606299213" header="0.31496062992125984" footer="0.31496062992125984"/>
  <pageSetup paperSize="9" scale="62"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showGridLines="0" workbookViewId="0"/>
  </sheetViews>
  <sheetFormatPr defaultRowHeight="15"/>
  <cols>
    <col min="2" max="2" width="7.140625" customWidth="1"/>
    <col min="3" max="3" width="17.42578125" customWidth="1"/>
    <col min="4" max="4" width="14.28515625" customWidth="1"/>
    <col min="5" max="5" width="18.5703125" customWidth="1"/>
    <col min="6" max="6" width="11.42578125" customWidth="1"/>
    <col min="7" max="7" width="15" customWidth="1"/>
    <col min="8" max="8" width="12.42578125" customWidth="1"/>
    <col min="9" max="9" width="13.85546875" customWidth="1"/>
    <col min="10" max="10" width="19.5703125" customWidth="1"/>
  </cols>
  <sheetData>
    <row r="1" spans="1:11">
      <c r="B1" s="226">
        <f>ОсновнаяИнформация_НаименованиеУчастника</f>
        <v>0</v>
      </c>
      <c r="C1" s="226"/>
      <c r="D1" s="226"/>
      <c r="E1" s="226"/>
      <c r="F1" s="226"/>
      <c r="G1" s="226"/>
      <c r="H1" s="226"/>
      <c r="I1" s="226"/>
      <c r="J1" s="226"/>
    </row>
    <row r="2" spans="1:11" ht="25.15" customHeight="1">
      <c r="A2" s="48"/>
      <c r="B2" s="49" t="str">
        <f>"Заявка на участие в закупке "&amp;"№"&amp;Идентификация[IDP]</f>
        <v>Заявка на участие в закупке №</v>
      </c>
      <c r="C2" s="49"/>
      <c r="D2" s="50"/>
      <c r="E2" s="50"/>
      <c r="F2" s="50"/>
      <c r="G2" s="50"/>
      <c r="H2" s="50"/>
      <c r="I2" s="50"/>
      <c r="J2" s="50"/>
      <c r="K2" s="48"/>
    </row>
    <row r="3" spans="1:11" ht="30" customHeight="1">
      <c r="A3" s="51"/>
      <c r="B3" s="152" t="s">
        <v>64</v>
      </c>
      <c r="C3" s="153"/>
      <c r="D3" s="153"/>
      <c r="E3" s="153"/>
      <c r="F3" s="153"/>
      <c r="G3" s="153"/>
      <c r="H3" s="153"/>
      <c r="I3" s="153"/>
      <c r="J3" s="153"/>
      <c r="K3" s="48"/>
    </row>
    <row r="4" spans="1:11" ht="27" customHeight="1">
      <c r="A4" s="228" t="s">
        <v>152</v>
      </c>
      <c r="B4" s="229" t="s">
        <v>15</v>
      </c>
      <c r="C4" s="229" t="s">
        <v>67</v>
      </c>
      <c r="D4" s="229" t="s">
        <v>53</v>
      </c>
      <c r="E4" s="229" t="s">
        <v>71</v>
      </c>
      <c r="F4" s="229"/>
      <c r="G4" s="229"/>
      <c r="H4" s="230" t="s">
        <v>72</v>
      </c>
      <c r="I4" s="230" t="s">
        <v>11</v>
      </c>
      <c r="J4" s="230" t="s">
        <v>73</v>
      </c>
      <c r="K4" s="48"/>
    </row>
    <row r="5" spans="1:11" ht="34.15" customHeight="1">
      <c r="A5" s="228"/>
      <c r="B5" s="229"/>
      <c r="C5" s="229"/>
      <c r="D5" s="229"/>
      <c r="E5" s="154" t="s">
        <v>68</v>
      </c>
      <c r="F5" s="154" t="s">
        <v>70</v>
      </c>
      <c r="G5" s="154" t="s">
        <v>69</v>
      </c>
      <c r="H5" s="231"/>
      <c r="I5" s="231"/>
      <c r="J5" s="231"/>
      <c r="K5" s="48"/>
    </row>
    <row r="6" spans="1:11" ht="15" customHeight="1">
      <c r="A6" s="155"/>
      <c r="B6" s="89" t="s">
        <v>137</v>
      </c>
      <c r="C6" s="89" t="s">
        <v>138</v>
      </c>
      <c r="D6" s="89" t="s">
        <v>139</v>
      </c>
      <c r="E6" s="89" t="s">
        <v>140</v>
      </c>
      <c r="F6" s="89" t="s">
        <v>141</v>
      </c>
      <c r="G6" s="89" t="s">
        <v>142</v>
      </c>
      <c r="H6" s="89" t="s">
        <v>143</v>
      </c>
      <c r="I6" s="89" t="s">
        <v>144</v>
      </c>
      <c r="J6" s="89" t="s">
        <v>145</v>
      </c>
      <c r="K6" s="48"/>
    </row>
    <row r="7" spans="1:11" s="44" customFormat="1" ht="45.75" customHeight="1">
      <c r="A7" s="156"/>
      <c r="B7" s="157" t="s">
        <v>386</v>
      </c>
      <c r="C7" s="140" t="s">
        <v>75</v>
      </c>
      <c r="D7" s="140"/>
      <c r="E7" s="140"/>
      <c r="F7" s="158"/>
      <c r="G7" s="140"/>
      <c r="H7" s="140"/>
      <c r="I7" s="140"/>
      <c r="J7" s="158"/>
      <c r="K7" s="156"/>
    </row>
    <row r="8" spans="1:11" s="44" customFormat="1" ht="19.5" customHeight="1">
      <c r="A8" s="156"/>
      <c r="B8" s="157" t="s">
        <v>387</v>
      </c>
      <c r="C8" s="140"/>
      <c r="D8" s="140"/>
      <c r="E8" s="140"/>
      <c r="F8" s="158"/>
      <c r="G8" s="140"/>
      <c r="H8" s="140"/>
      <c r="I8" s="140"/>
      <c r="J8" s="158"/>
      <c r="K8" s="156"/>
    </row>
    <row r="9" spans="1:11" s="44" customFormat="1" ht="19.5" customHeight="1">
      <c r="A9" s="156"/>
      <c r="B9" s="157" t="s">
        <v>388</v>
      </c>
      <c r="C9" s="140"/>
      <c r="D9" s="140"/>
      <c r="E9" s="140"/>
      <c r="F9" s="158"/>
      <c r="G9" s="140"/>
      <c r="H9" s="140"/>
      <c r="I9" s="140"/>
      <c r="J9" s="158"/>
      <c r="K9" s="156"/>
    </row>
    <row r="10" spans="1:11" s="44" customFormat="1" ht="19.5" customHeight="1">
      <c r="A10" s="156"/>
      <c r="B10" s="159" t="s">
        <v>54</v>
      </c>
      <c r="C10" s="140"/>
      <c r="D10" s="140"/>
      <c r="E10" s="140"/>
      <c r="F10" s="158"/>
      <c r="G10" s="140"/>
      <c r="H10" s="140"/>
      <c r="I10" s="140"/>
      <c r="J10" s="158"/>
      <c r="K10" s="156"/>
    </row>
    <row r="11" spans="1:11" s="44" customFormat="1" ht="45.75" customHeight="1">
      <c r="A11" s="156"/>
      <c r="B11" s="157" t="s">
        <v>386</v>
      </c>
      <c r="C11" s="140" t="s">
        <v>76</v>
      </c>
      <c r="D11" s="140"/>
      <c r="E11" s="140"/>
      <c r="F11" s="158"/>
      <c r="G11" s="140"/>
      <c r="H11" s="140"/>
      <c r="I11" s="140"/>
      <c r="J11" s="158"/>
      <c r="K11" s="156"/>
    </row>
    <row r="12" spans="1:11" s="44" customFormat="1" ht="19.5" customHeight="1">
      <c r="A12" s="156"/>
      <c r="B12" s="157" t="s">
        <v>387</v>
      </c>
      <c r="C12" s="140"/>
      <c r="D12" s="140"/>
      <c r="E12" s="140"/>
      <c r="F12" s="158"/>
      <c r="G12" s="140"/>
      <c r="H12" s="140"/>
      <c r="I12" s="140"/>
      <c r="J12" s="158"/>
      <c r="K12" s="156"/>
    </row>
    <row r="13" spans="1:11" s="44" customFormat="1" ht="19.5" customHeight="1">
      <c r="A13" s="156"/>
      <c r="B13" s="157" t="s">
        <v>388</v>
      </c>
      <c r="C13" s="140"/>
      <c r="D13" s="140"/>
      <c r="E13" s="140"/>
      <c r="F13" s="158"/>
      <c r="G13" s="140"/>
      <c r="H13" s="140"/>
      <c r="I13" s="140"/>
      <c r="J13" s="158"/>
      <c r="K13" s="156"/>
    </row>
    <row r="14" spans="1:11" s="44" customFormat="1" ht="19.5" customHeight="1">
      <c r="A14" s="156"/>
      <c r="B14" s="159" t="s">
        <v>54</v>
      </c>
      <c r="C14" s="140"/>
      <c r="D14" s="140"/>
      <c r="E14" s="140"/>
      <c r="F14" s="158"/>
      <c r="G14" s="140"/>
      <c r="H14" s="140"/>
      <c r="I14" s="140"/>
      <c r="J14" s="158"/>
      <c r="K14" s="156"/>
    </row>
    <row r="15" spans="1:11" s="44" customFormat="1" ht="19.5" customHeight="1">
      <c r="A15" s="156"/>
      <c r="B15" s="157" t="s">
        <v>386</v>
      </c>
      <c r="C15" s="140" t="s">
        <v>63</v>
      </c>
      <c r="D15" s="140"/>
      <c r="E15" s="140"/>
      <c r="F15" s="158"/>
      <c r="G15" s="140"/>
      <c r="H15" s="140"/>
      <c r="I15" s="140"/>
      <c r="J15" s="158"/>
      <c r="K15" s="156"/>
    </row>
    <row r="16" spans="1:11" s="44" customFormat="1" ht="19.5" customHeight="1">
      <c r="A16" s="156"/>
      <c r="B16" s="157" t="s">
        <v>387</v>
      </c>
      <c r="C16" s="140"/>
      <c r="D16" s="140"/>
      <c r="E16" s="140"/>
      <c r="F16" s="158"/>
      <c r="G16" s="140"/>
      <c r="H16" s="140"/>
      <c r="I16" s="140"/>
      <c r="J16" s="158"/>
      <c r="K16" s="156"/>
    </row>
    <row r="17" spans="1:11" s="44" customFormat="1" ht="19.5" customHeight="1">
      <c r="A17" s="156"/>
      <c r="B17" s="157" t="s">
        <v>388</v>
      </c>
      <c r="C17" s="140"/>
      <c r="D17" s="140"/>
      <c r="E17" s="140"/>
      <c r="F17" s="158"/>
      <c r="G17" s="140"/>
      <c r="H17" s="140"/>
      <c r="I17" s="140"/>
      <c r="J17" s="158"/>
      <c r="K17" s="156"/>
    </row>
    <row r="18" spans="1:11" s="44" customFormat="1" ht="19.5" customHeight="1">
      <c r="A18" s="156"/>
      <c r="B18" s="159" t="s">
        <v>54</v>
      </c>
      <c r="C18" s="140"/>
      <c r="D18" s="140"/>
      <c r="E18" s="140"/>
      <c r="F18" s="158"/>
      <c r="G18" s="140"/>
      <c r="H18" s="140"/>
      <c r="I18" s="140"/>
      <c r="J18" s="158"/>
      <c r="K18" s="156"/>
    </row>
    <row r="19" spans="1:11" s="44" customFormat="1">
      <c r="A19" s="156"/>
      <c r="B19" s="156"/>
      <c r="C19" s="156"/>
      <c r="D19" s="156"/>
      <c r="E19" s="156"/>
      <c r="F19" s="156"/>
      <c r="G19" s="156"/>
      <c r="H19" s="156"/>
      <c r="I19" s="156"/>
      <c r="J19" s="156"/>
      <c r="K19" s="156"/>
    </row>
    <row r="20" spans="1:11" s="44" customFormat="1">
      <c r="A20" s="156"/>
      <c r="B20" s="156"/>
      <c r="C20" s="156"/>
      <c r="D20" s="156"/>
      <c r="E20" s="156"/>
      <c r="F20" s="156"/>
      <c r="G20" s="156"/>
      <c r="H20" s="156"/>
      <c r="I20" s="156"/>
      <c r="J20" s="156"/>
      <c r="K20" s="156"/>
    </row>
    <row r="21" spans="1:11" s="44" customFormat="1">
      <c r="A21" s="156"/>
      <c r="B21" s="156"/>
      <c r="C21" s="156"/>
      <c r="D21" s="156"/>
      <c r="E21" s="156"/>
      <c r="F21" s="156"/>
      <c r="G21" s="156"/>
      <c r="H21" s="156"/>
      <c r="I21" s="156"/>
      <c r="J21" s="156"/>
      <c r="K21" s="156"/>
    </row>
    <row r="22" spans="1:11" s="44" customFormat="1">
      <c r="A22" s="156"/>
      <c r="B22" s="156"/>
      <c r="C22" s="156"/>
      <c r="D22" s="156"/>
      <c r="E22" s="156"/>
      <c r="F22" s="156"/>
      <c r="G22" s="156"/>
      <c r="H22" s="156"/>
      <c r="I22" s="156"/>
      <c r="J22" s="156"/>
      <c r="K22" s="156"/>
    </row>
    <row r="23" spans="1:11" s="44" customFormat="1">
      <c r="A23" s="156"/>
      <c r="B23" s="156"/>
      <c r="C23" s="156"/>
      <c r="D23" s="156"/>
      <c r="E23" s="156"/>
      <c r="F23" s="156"/>
      <c r="G23" s="156"/>
      <c r="H23" s="156"/>
      <c r="I23" s="156"/>
      <c r="J23" s="156"/>
      <c r="K23" s="156"/>
    </row>
    <row r="24" spans="1:11" s="44" customFormat="1">
      <c r="A24" s="156"/>
      <c r="B24" s="156"/>
      <c r="C24" s="156"/>
      <c r="D24" s="156"/>
      <c r="E24" s="156"/>
      <c r="F24" s="156"/>
      <c r="G24" s="156"/>
      <c r="H24" s="156"/>
      <c r="I24" s="156"/>
      <c r="J24" s="156"/>
      <c r="K24" s="156"/>
    </row>
    <row r="25" spans="1:11" s="44" customFormat="1">
      <c r="A25" s="156"/>
      <c r="B25" s="156"/>
      <c r="C25" s="156"/>
      <c r="D25" s="156"/>
      <c r="E25" s="156"/>
      <c r="F25" s="156"/>
      <c r="G25" s="156"/>
      <c r="H25" s="156"/>
      <c r="I25" s="156"/>
      <c r="J25" s="156"/>
      <c r="K25" s="156"/>
    </row>
    <row r="26" spans="1:11" s="44" customFormat="1">
      <c r="A26" s="156"/>
      <c r="B26" s="156"/>
      <c r="C26" s="156"/>
      <c r="D26" s="156"/>
      <c r="E26" s="156"/>
      <c r="F26" s="156"/>
      <c r="G26" s="156"/>
      <c r="H26" s="156"/>
      <c r="I26" s="156"/>
      <c r="J26" s="156"/>
      <c r="K26" s="156"/>
    </row>
    <row r="27" spans="1:11" s="44" customFormat="1">
      <c r="A27" s="156"/>
      <c r="B27" s="156"/>
      <c r="C27" s="156"/>
      <c r="D27" s="156"/>
      <c r="E27" s="156"/>
      <c r="F27" s="156"/>
      <c r="G27" s="156"/>
      <c r="H27" s="156"/>
      <c r="I27" s="156"/>
      <c r="J27" s="156"/>
      <c r="K27" s="156"/>
    </row>
    <row r="28" spans="1:11" s="44" customFormat="1">
      <c r="A28" s="156"/>
      <c r="B28" s="156"/>
      <c r="C28" s="156"/>
      <c r="D28" s="156"/>
      <c r="E28" s="156"/>
      <c r="F28" s="156"/>
      <c r="G28" s="156"/>
      <c r="H28" s="156"/>
      <c r="I28" s="156"/>
      <c r="J28" s="156"/>
      <c r="K28" s="156"/>
    </row>
    <row r="29" spans="1:11" s="44" customFormat="1"/>
    <row r="30" spans="1:11" s="44" customFormat="1"/>
    <row r="31" spans="1:11" s="44" customFormat="1"/>
  </sheetData>
  <sheetProtection password="CF7E" sheet="1" objects="1" scenarios="1" formatRows="0" insertRows="0" deleteRows="0"/>
  <mergeCells count="9">
    <mergeCell ref="B1:J1"/>
    <mergeCell ref="A4:A5"/>
    <mergeCell ref="E4:G4"/>
    <mergeCell ref="J4:J5"/>
    <mergeCell ref="H4:H5"/>
    <mergeCell ref="I4:I5"/>
    <mergeCell ref="B4:B5"/>
    <mergeCell ref="C4:C5"/>
    <mergeCell ref="D4:D5"/>
  </mergeCells>
  <phoneticPr fontId="18" type="noConversion"/>
  <conditionalFormatting sqref="A2:J18">
    <cfRule type="expression" dxfId="172" priority="1">
      <formula>AND(CELL("защита", A2)=0, NOT(ISBLANK(A2)))</formula>
    </cfRule>
    <cfRule type="expression" dxfId="171" priority="2">
      <formula>AND(CELL("защита", A2)=0, ISBLANK(A2))</formula>
    </cfRule>
    <cfRule type="expression" dxfId="170" priority="3">
      <formula>CELL("защита", A2)=0</formula>
    </cfRule>
  </conditionalFormatting>
  <dataValidations count="3">
    <dataValidation type="list" allowBlank="1" showInputMessage="1" showErrorMessage="1" sqref="C7:C18">
      <formula1>INDIRECT("КатегорииСпециалистов[Категория специалиста]")</formula1>
    </dataValidation>
    <dataValidation type="whole" operator="greaterThan" allowBlank="1" showInputMessage="1" showErrorMessage="1" prompt="Только целое число &gt; 0" sqref="J7:J18">
      <formula1>0</formula1>
    </dataValidation>
    <dataValidation type="whole" operator="greaterThanOrEqual" allowBlank="1" showInputMessage="1" showErrorMessage="1" prompt="Только целое число &gt; 1920" sqref="F7:F18">
      <formula1>1920</formula1>
    </dataValidation>
  </dataValidations>
  <pageMargins left="0.39370078740157483" right="0.70866141732283472" top="0.74803149606299213" bottom="0.83" header="0.31496062992125984" footer="0.31496062992125984"/>
  <pageSetup paperSize="9" scale="9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GridLines="0" workbookViewId="0"/>
  </sheetViews>
  <sheetFormatPr defaultRowHeight="15"/>
  <cols>
    <col min="2" max="2" width="7.5703125" customWidth="1"/>
    <col min="3" max="3" width="13.5703125" customWidth="1"/>
    <col min="4" max="4" width="17.28515625" customWidth="1"/>
    <col min="5" max="5" width="28.28515625" customWidth="1"/>
    <col min="6" max="6" width="26.7109375" customWidth="1"/>
    <col min="7" max="7" width="14.85546875" customWidth="1"/>
    <col min="8" max="8" width="15.140625" customWidth="1"/>
  </cols>
  <sheetData>
    <row r="1" spans="1:10">
      <c r="B1" s="226">
        <f>ОсновнаяИнформация_НаименованиеУчастника</f>
        <v>0</v>
      </c>
      <c r="C1" s="226"/>
      <c r="D1" s="226"/>
      <c r="E1" s="226"/>
      <c r="F1" s="226"/>
      <c r="G1" s="226"/>
      <c r="H1" s="226"/>
      <c r="I1" s="226"/>
      <c r="J1" s="226"/>
    </row>
    <row r="2" spans="1:10" ht="25.15" customHeight="1">
      <c r="A2" s="48"/>
      <c r="B2" s="49" t="str">
        <f>"Заявка на участие в закупке "&amp;"№"&amp;Идентификация[IDP]</f>
        <v>Заявка на участие в закупке №</v>
      </c>
      <c r="C2" s="48"/>
      <c r="D2" s="48"/>
      <c r="E2" s="48"/>
      <c r="F2" s="48"/>
      <c r="G2" s="48"/>
      <c r="H2" s="48"/>
      <c r="I2" s="48"/>
    </row>
    <row r="3" spans="1:10" ht="30" customHeight="1">
      <c r="A3" s="51"/>
      <c r="B3" s="52" t="s">
        <v>65</v>
      </c>
      <c r="C3" s="48"/>
      <c r="D3" s="48"/>
      <c r="E3" s="48"/>
      <c r="F3" s="48"/>
      <c r="G3" s="48"/>
      <c r="H3" s="48"/>
      <c r="I3" s="48"/>
    </row>
    <row r="4" spans="1:10" ht="52.5" customHeight="1">
      <c r="A4" s="53" t="s">
        <v>153</v>
      </c>
      <c r="B4" s="154" t="s">
        <v>15</v>
      </c>
      <c r="C4" s="154" t="s">
        <v>29</v>
      </c>
      <c r="D4" s="160" t="s">
        <v>1</v>
      </c>
      <c r="E4" s="154" t="s">
        <v>55</v>
      </c>
      <c r="F4" s="154" t="s">
        <v>284</v>
      </c>
      <c r="G4" s="154" t="s">
        <v>56</v>
      </c>
      <c r="H4" s="154" t="s">
        <v>57</v>
      </c>
      <c r="I4" s="48"/>
    </row>
    <row r="5" spans="1:10" ht="18" customHeight="1">
      <c r="A5" s="48"/>
      <c r="B5" s="89" t="s">
        <v>137</v>
      </c>
      <c r="C5" s="89" t="s">
        <v>138</v>
      </c>
      <c r="D5" s="89" t="s">
        <v>139</v>
      </c>
      <c r="E5" s="89" t="s">
        <v>140</v>
      </c>
      <c r="F5" s="89" t="s">
        <v>141</v>
      </c>
      <c r="G5" s="89" t="s">
        <v>142</v>
      </c>
      <c r="H5" s="89" t="s">
        <v>143</v>
      </c>
      <c r="I5" s="48"/>
    </row>
    <row r="6" spans="1:10" s="44" customFormat="1">
      <c r="A6" s="156"/>
      <c r="B6" s="161">
        <f ca="1">IF(ISNUMBER(OFFSET(B6,-1,0)), OFFSET(B6,-1,0)+1, 1)</f>
        <v>1</v>
      </c>
      <c r="C6" s="162"/>
      <c r="D6" s="162"/>
      <c r="E6" s="162"/>
      <c r="F6" s="162"/>
      <c r="G6" s="162"/>
      <c r="H6" s="163"/>
      <c r="I6" s="156"/>
    </row>
    <row r="7" spans="1:10" s="44" customFormat="1">
      <c r="A7" s="156"/>
      <c r="B7" s="161">
        <f ca="1">IF(ISNUMBER(OFFSET(B7,-1,0)), OFFSET(B7,-1,0)+1, 1)</f>
        <v>2</v>
      </c>
      <c r="C7" s="162"/>
      <c r="D7" s="162"/>
      <c r="E7" s="162"/>
      <c r="F7" s="162"/>
      <c r="G7" s="162"/>
      <c r="H7" s="163"/>
      <c r="I7" s="156"/>
    </row>
    <row r="8" spans="1:10" s="44" customFormat="1">
      <c r="A8" s="156"/>
      <c r="B8" s="164">
        <f ca="1">IF(ISNUMBER(OFFSET(B8,-1,0)), OFFSET(B8,-1,0)+1, 1)</f>
        <v>3</v>
      </c>
      <c r="C8" s="165"/>
      <c r="D8" s="165"/>
      <c r="E8" s="165"/>
      <c r="F8" s="165"/>
      <c r="G8" s="165"/>
      <c r="H8" s="166"/>
      <c r="I8" s="156"/>
    </row>
    <row r="9" spans="1:10">
      <c r="A9" s="48"/>
      <c r="B9" s="48"/>
      <c r="C9" s="48"/>
      <c r="D9" s="48"/>
      <c r="E9" s="48"/>
      <c r="F9" s="48"/>
      <c r="G9" s="48"/>
      <c r="H9" s="48"/>
      <c r="I9" s="48"/>
    </row>
    <row r="10" spans="1:10">
      <c r="A10" s="48"/>
      <c r="B10" s="48"/>
      <c r="C10" s="48"/>
      <c r="D10" s="48"/>
      <c r="E10" s="48"/>
      <c r="F10" s="48"/>
      <c r="G10" s="48"/>
      <c r="H10" s="48"/>
      <c r="I10" s="48"/>
    </row>
    <row r="11" spans="1:10">
      <c r="A11" s="48"/>
      <c r="B11" s="48"/>
      <c r="C11" s="48"/>
      <c r="D11" s="48"/>
      <c r="E11" s="48"/>
      <c r="F11" s="48"/>
      <c r="G11" s="48"/>
      <c r="H11" s="48"/>
      <c r="I11" s="48"/>
    </row>
    <row r="12" spans="1:10">
      <c r="A12" s="48"/>
      <c r="B12" s="48"/>
      <c r="C12" s="48"/>
      <c r="D12" s="48"/>
      <c r="E12" s="48"/>
      <c r="F12" s="48"/>
      <c r="G12" s="48"/>
      <c r="H12" s="48"/>
      <c r="I12" s="48"/>
    </row>
    <row r="13" spans="1:10">
      <c r="A13" s="48"/>
      <c r="B13" s="48"/>
      <c r="C13" s="48"/>
      <c r="D13" s="48"/>
      <c r="E13" s="48"/>
      <c r="F13" s="48"/>
      <c r="G13" s="48"/>
      <c r="H13" s="48"/>
      <c r="I13" s="48"/>
    </row>
    <row r="14" spans="1:10">
      <c r="A14" s="48"/>
      <c r="B14" s="48"/>
      <c r="C14" s="48"/>
      <c r="D14" s="48"/>
      <c r="E14" s="48"/>
      <c r="F14" s="48"/>
      <c r="G14" s="48"/>
      <c r="H14" s="48"/>
      <c r="I14" s="48"/>
    </row>
    <row r="15" spans="1:10">
      <c r="A15" s="48"/>
      <c r="B15" s="48"/>
      <c r="C15" s="48"/>
      <c r="D15" s="48"/>
      <c r="E15" s="48"/>
      <c r="F15" s="48"/>
      <c r="G15" s="48"/>
      <c r="H15" s="48"/>
      <c r="I15" s="48"/>
    </row>
    <row r="16" spans="1:10">
      <c r="A16" s="48"/>
      <c r="B16" s="48"/>
      <c r="C16" s="48"/>
      <c r="D16" s="48"/>
      <c r="E16" s="48"/>
      <c r="F16" s="48"/>
      <c r="G16" s="48"/>
      <c r="H16" s="48"/>
      <c r="I16" s="48"/>
    </row>
    <row r="17" spans="1:9">
      <c r="A17" s="48"/>
      <c r="B17" s="48"/>
      <c r="C17" s="48"/>
      <c r="D17" s="48"/>
      <c r="E17" s="48"/>
      <c r="F17" s="48"/>
      <c r="G17" s="48"/>
      <c r="H17" s="48"/>
      <c r="I17" s="48"/>
    </row>
    <row r="18" spans="1:9">
      <c r="A18" s="48"/>
      <c r="B18" s="48"/>
      <c r="C18" s="48"/>
      <c r="D18" s="48"/>
      <c r="E18" s="48"/>
      <c r="F18" s="48"/>
      <c r="G18" s="48"/>
      <c r="H18" s="48"/>
      <c r="I18" s="48"/>
    </row>
    <row r="19" spans="1:9">
      <c r="A19" s="48"/>
      <c r="B19" s="48"/>
      <c r="C19" s="48"/>
      <c r="D19" s="48"/>
      <c r="E19" s="48"/>
      <c r="F19" s="48"/>
      <c r="G19" s="48"/>
      <c r="H19" s="48"/>
      <c r="I19" s="48"/>
    </row>
    <row r="20" spans="1:9">
      <c r="A20" s="48"/>
      <c r="B20" s="48"/>
      <c r="C20" s="48"/>
      <c r="D20" s="48"/>
      <c r="E20" s="48"/>
      <c r="F20" s="48"/>
      <c r="G20" s="48"/>
      <c r="H20" s="48"/>
      <c r="I20" s="48"/>
    </row>
  </sheetData>
  <sheetProtection formatRows="0" insertRows="0" deleteRows="0"/>
  <mergeCells count="1">
    <mergeCell ref="B1:J1"/>
  </mergeCells>
  <phoneticPr fontId="18" type="noConversion"/>
  <conditionalFormatting sqref="A2:H8">
    <cfRule type="expression" dxfId="155" priority="1">
      <formula>AND(CELL("защита", A2)=0, NOT(ISBLANK(A2)))</formula>
    </cfRule>
    <cfRule type="expression" dxfId="154" priority="2">
      <formula>AND(CELL("защита", A2)=0, ISBLANK(A2))</formula>
    </cfRule>
    <cfRule type="expression" dxfId="153"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
  <sheetViews>
    <sheetView showGridLines="0" workbookViewId="0"/>
  </sheetViews>
  <sheetFormatPr defaultRowHeight="15"/>
  <cols>
    <col min="2" max="2" width="3.7109375" customWidth="1"/>
    <col min="3" max="4" width="8.42578125" customWidth="1"/>
    <col min="5" max="5" width="14" customWidth="1"/>
    <col min="6" max="6" width="8" customWidth="1"/>
    <col min="7" max="7" width="12.28515625" customWidth="1"/>
    <col min="8" max="8" width="13.28515625" customWidth="1"/>
    <col min="9" max="9" width="3.5703125" customWidth="1"/>
    <col min="12" max="12" width="13.28515625" customWidth="1"/>
    <col min="13" max="13" width="11" customWidth="1"/>
    <col min="14" max="14" width="15.85546875" customWidth="1"/>
    <col min="15" max="15" width="13" customWidth="1"/>
    <col min="16" max="16" width="16.5703125" customWidth="1"/>
  </cols>
  <sheetData>
    <row r="1" spans="1:17">
      <c r="B1" s="226">
        <f>ОсновнаяИнформация_НаименованиеУчастника</f>
        <v>0</v>
      </c>
      <c r="C1" s="226"/>
      <c r="D1" s="226"/>
      <c r="E1" s="226"/>
      <c r="F1" s="226"/>
      <c r="G1" s="226"/>
      <c r="H1" s="226"/>
      <c r="I1" s="226"/>
      <c r="J1" s="226"/>
    </row>
    <row r="2" spans="1:17" ht="25.15" customHeight="1">
      <c r="A2" s="48"/>
      <c r="B2" s="49" t="str">
        <f>"Заявка на участие в закупке "&amp;"№"&amp;Идентификация[IDP]</f>
        <v>Заявка на участие в закупке №</v>
      </c>
      <c r="C2" s="167"/>
      <c r="D2" s="167"/>
      <c r="E2" s="167"/>
      <c r="F2" s="167"/>
      <c r="G2" s="167"/>
      <c r="H2" s="167"/>
      <c r="I2" s="167"/>
      <c r="J2" s="167"/>
      <c r="K2" s="167"/>
      <c r="L2" s="167"/>
      <c r="M2" s="167"/>
      <c r="N2" s="167"/>
      <c r="O2" s="167"/>
      <c r="P2" s="167"/>
      <c r="Q2" s="48"/>
    </row>
    <row r="3" spans="1:17" ht="30" customHeight="1">
      <c r="A3" s="168"/>
      <c r="B3" s="169" t="s">
        <v>66</v>
      </c>
      <c r="C3" s="167"/>
      <c r="D3" s="167"/>
      <c r="E3" s="167"/>
      <c r="F3" s="167"/>
      <c r="G3" s="167"/>
      <c r="H3" s="167"/>
      <c r="I3" s="167"/>
      <c r="J3" s="167"/>
      <c r="K3" s="167"/>
      <c r="L3" s="167"/>
      <c r="M3" s="167"/>
      <c r="N3" s="167"/>
      <c r="O3" s="167"/>
      <c r="P3" s="167"/>
      <c r="Q3" s="48"/>
    </row>
    <row r="4" spans="1:17" ht="22.5" customHeight="1">
      <c r="A4" s="53" t="s">
        <v>154</v>
      </c>
      <c r="B4" s="232">
        <f>ОсновнаяИнформация_НаименованиеУчастника</f>
        <v>0</v>
      </c>
      <c r="C4" s="232"/>
      <c r="D4" s="232"/>
      <c r="E4" s="232"/>
      <c r="F4" s="232"/>
      <c r="G4" s="232"/>
      <c r="H4" s="232"/>
      <c r="I4" s="232"/>
      <c r="J4" s="232"/>
      <c r="K4" s="232"/>
      <c r="L4" s="232"/>
      <c r="M4" s="232"/>
      <c r="N4" s="232"/>
      <c r="O4" s="232"/>
      <c r="P4" s="232"/>
      <c r="Q4" s="48"/>
    </row>
    <row r="5" spans="1:17" ht="20.25" customHeight="1">
      <c r="A5" s="48"/>
      <c r="B5" s="233" t="s">
        <v>15</v>
      </c>
      <c r="C5" s="234" t="s">
        <v>58</v>
      </c>
      <c r="D5" s="234"/>
      <c r="E5" s="234"/>
      <c r="F5" s="234"/>
      <c r="G5" s="234"/>
      <c r="H5" s="234"/>
      <c r="I5" s="238" t="s">
        <v>15</v>
      </c>
      <c r="J5" s="235" t="s">
        <v>170</v>
      </c>
      <c r="K5" s="236"/>
      <c r="L5" s="236"/>
      <c r="M5" s="236"/>
      <c r="N5" s="236"/>
      <c r="O5" s="236"/>
      <c r="P5" s="237"/>
      <c r="Q5" s="48"/>
    </row>
    <row r="6" spans="1:17" ht="75" customHeight="1">
      <c r="A6" s="48"/>
      <c r="B6" s="233"/>
      <c r="C6" s="170" t="s">
        <v>5</v>
      </c>
      <c r="D6" s="170" t="s">
        <v>4</v>
      </c>
      <c r="E6" s="170" t="s">
        <v>59</v>
      </c>
      <c r="F6" s="170" t="s">
        <v>60</v>
      </c>
      <c r="G6" s="170" t="s">
        <v>292</v>
      </c>
      <c r="H6" s="170" t="s">
        <v>293</v>
      </c>
      <c r="I6" s="239"/>
      <c r="J6" s="170" t="s">
        <v>5</v>
      </c>
      <c r="K6" s="170" t="s">
        <v>4</v>
      </c>
      <c r="L6" s="170" t="s">
        <v>294</v>
      </c>
      <c r="M6" s="170" t="s">
        <v>295</v>
      </c>
      <c r="N6" s="170" t="s">
        <v>296</v>
      </c>
      <c r="O6" s="170" t="s">
        <v>61</v>
      </c>
      <c r="P6" s="170" t="s">
        <v>62</v>
      </c>
      <c r="Q6" s="48"/>
    </row>
    <row r="7" spans="1:17">
      <c r="A7" s="48"/>
      <c r="B7" s="171" t="s">
        <v>137</v>
      </c>
      <c r="C7" s="89" t="s">
        <v>138</v>
      </c>
      <c r="D7" s="171" t="s">
        <v>139</v>
      </c>
      <c r="E7" s="89" t="s">
        <v>140</v>
      </c>
      <c r="F7" s="171" t="s">
        <v>141</v>
      </c>
      <c r="G7" s="89" t="s">
        <v>142</v>
      </c>
      <c r="H7" s="171" t="s">
        <v>143</v>
      </c>
      <c r="I7" s="89" t="s">
        <v>144</v>
      </c>
      <c r="J7" s="171" t="s">
        <v>145</v>
      </c>
      <c r="K7" s="89" t="s">
        <v>146</v>
      </c>
      <c r="L7" s="171" t="s">
        <v>147</v>
      </c>
      <c r="M7" s="89" t="s">
        <v>148</v>
      </c>
      <c r="N7" s="171" t="s">
        <v>149</v>
      </c>
      <c r="O7" s="89" t="s">
        <v>150</v>
      </c>
      <c r="P7" s="171" t="s">
        <v>151</v>
      </c>
      <c r="Q7" s="48"/>
    </row>
    <row r="8" spans="1:17" s="44" customFormat="1">
      <c r="A8" s="156"/>
      <c r="B8" s="172"/>
      <c r="C8" s="173"/>
      <c r="D8" s="173"/>
      <c r="E8" s="173"/>
      <c r="F8" s="173"/>
      <c r="G8" s="173"/>
      <c r="H8" s="173"/>
      <c r="I8" s="173"/>
      <c r="J8" s="173"/>
      <c r="K8" s="173"/>
      <c r="L8" s="173"/>
      <c r="M8" s="173"/>
      <c r="N8" s="173"/>
      <c r="O8" s="173"/>
      <c r="P8" s="174"/>
      <c r="Q8" s="156"/>
    </row>
    <row r="9" spans="1:17" s="44" customFormat="1">
      <c r="A9" s="156"/>
      <c r="B9" s="172"/>
      <c r="C9" s="173"/>
      <c r="D9" s="173"/>
      <c r="E9" s="173"/>
      <c r="F9" s="173"/>
      <c r="G9" s="173"/>
      <c r="H9" s="173"/>
      <c r="I9" s="173"/>
      <c r="J9" s="173"/>
      <c r="K9" s="173"/>
      <c r="L9" s="173"/>
      <c r="M9" s="173"/>
      <c r="N9" s="173"/>
      <c r="O9" s="173"/>
      <c r="P9" s="174"/>
      <c r="Q9" s="156"/>
    </row>
    <row r="10" spans="1:17" s="44" customFormat="1">
      <c r="A10" s="156"/>
      <c r="B10" s="172"/>
      <c r="C10" s="173"/>
      <c r="D10" s="173"/>
      <c r="E10" s="173"/>
      <c r="F10" s="173"/>
      <c r="G10" s="173"/>
      <c r="H10" s="173"/>
      <c r="I10" s="173"/>
      <c r="J10" s="173"/>
      <c r="K10" s="173"/>
      <c r="L10" s="173"/>
      <c r="M10" s="173"/>
      <c r="N10" s="173"/>
      <c r="O10" s="173"/>
      <c r="P10" s="174"/>
      <c r="Q10" s="156"/>
    </row>
    <row r="11" spans="1:17" s="44" customFormat="1">
      <c r="A11" s="156"/>
      <c r="B11" s="175"/>
      <c r="C11" s="176"/>
      <c r="D11" s="176"/>
      <c r="E11" s="176"/>
      <c r="F11" s="176"/>
      <c r="G11" s="176"/>
      <c r="H11" s="176"/>
      <c r="I11" s="176"/>
      <c r="J11" s="176"/>
      <c r="K11" s="176"/>
      <c r="L11" s="176"/>
      <c r="M11" s="176"/>
      <c r="N11" s="176"/>
      <c r="O11" s="176"/>
      <c r="P11" s="177"/>
      <c r="Q11" s="156"/>
    </row>
    <row r="12" spans="1:17">
      <c r="A12" s="48"/>
      <c r="B12" s="48"/>
      <c r="C12" s="48"/>
      <c r="D12" s="48"/>
      <c r="E12" s="48"/>
      <c r="F12" s="48"/>
      <c r="G12" s="48"/>
      <c r="H12" s="48"/>
      <c r="I12" s="48"/>
      <c r="J12" s="48"/>
      <c r="K12" s="48"/>
      <c r="L12" s="48"/>
      <c r="M12" s="48"/>
      <c r="N12" s="48"/>
      <c r="O12" s="48"/>
      <c r="P12" s="48"/>
      <c r="Q12" s="48"/>
    </row>
    <row r="13" spans="1:17">
      <c r="A13" s="48"/>
      <c r="B13" s="48"/>
      <c r="C13" s="48"/>
      <c r="D13" s="48"/>
      <c r="E13" s="48"/>
      <c r="F13" s="48"/>
      <c r="G13" s="48"/>
      <c r="H13" s="48"/>
      <c r="I13" s="48"/>
      <c r="J13" s="48"/>
      <c r="K13" s="48"/>
      <c r="L13" s="48"/>
      <c r="M13" s="48"/>
      <c r="N13" s="48"/>
      <c r="O13" s="48"/>
      <c r="P13" s="48"/>
      <c r="Q13" s="48"/>
    </row>
    <row r="14" spans="1:17">
      <c r="A14" s="48"/>
      <c r="B14" s="48"/>
      <c r="C14" s="48"/>
      <c r="D14" s="48"/>
      <c r="E14" s="48"/>
      <c r="F14" s="48"/>
      <c r="G14" s="48"/>
      <c r="H14" s="48"/>
      <c r="I14" s="48"/>
      <c r="J14" s="48"/>
      <c r="K14" s="48"/>
      <c r="L14" s="48"/>
      <c r="M14" s="48"/>
      <c r="N14" s="48"/>
      <c r="O14" s="48"/>
      <c r="P14" s="48"/>
      <c r="Q14" s="48"/>
    </row>
    <row r="15" spans="1:17">
      <c r="A15" s="48"/>
      <c r="B15" s="48"/>
      <c r="C15" s="48"/>
      <c r="D15" s="48"/>
      <c r="E15" s="48"/>
      <c r="F15" s="48"/>
      <c r="G15" s="48"/>
      <c r="H15" s="48"/>
      <c r="I15" s="48"/>
      <c r="J15" s="48"/>
      <c r="K15" s="48"/>
      <c r="L15" s="48"/>
      <c r="M15" s="48"/>
      <c r="N15" s="48"/>
      <c r="O15" s="48"/>
      <c r="P15" s="48"/>
      <c r="Q15" s="48"/>
    </row>
    <row r="16" spans="1:17">
      <c r="A16" s="48"/>
      <c r="B16" s="48"/>
      <c r="C16" s="48"/>
      <c r="D16" s="48"/>
      <c r="E16" s="48"/>
      <c r="F16" s="48"/>
      <c r="G16" s="48"/>
      <c r="H16" s="48"/>
      <c r="I16" s="48"/>
      <c r="J16" s="48"/>
      <c r="K16" s="48"/>
      <c r="L16" s="48"/>
      <c r="M16" s="48"/>
      <c r="N16" s="48"/>
      <c r="O16" s="48"/>
      <c r="P16" s="48"/>
      <c r="Q16" s="48"/>
    </row>
    <row r="17" spans="1:17">
      <c r="A17" s="48"/>
      <c r="B17" s="48"/>
      <c r="C17" s="48"/>
      <c r="D17" s="48"/>
      <c r="E17" s="48"/>
      <c r="F17" s="48"/>
      <c r="G17" s="48"/>
      <c r="H17" s="48"/>
      <c r="I17" s="48"/>
      <c r="J17" s="48"/>
      <c r="K17" s="48"/>
      <c r="L17" s="48"/>
      <c r="M17" s="48"/>
      <c r="N17" s="48"/>
      <c r="O17" s="48"/>
      <c r="P17" s="48"/>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sheetData>
  <sheetProtection password="CF7E" sheet="1" formatRows="0" insertRows="0" deleteRows="0"/>
  <mergeCells count="6">
    <mergeCell ref="B1:J1"/>
    <mergeCell ref="B4:P4"/>
    <mergeCell ref="B5:B6"/>
    <mergeCell ref="C5:H5"/>
    <mergeCell ref="J5:P5"/>
    <mergeCell ref="I5:I6"/>
  </mergeCells>
  <phoneticPr fontId="18" type="noConversion"/>
  <conditionalFormatting sqref="A2:P11">
    <cfRule type="expression" dxfId="140" priority="1">
      <formula>AND(CELL("защита", A2)=0, NOT(ISBLANK(A2)))</formula>
    </cfRule>
    <cfRule type="expression" dxfId="139" priority="2">
      <formula>AND(CELL("защита", A2)=0, ISBLANK(A2))</formula>
    </cfRule>
    <cfRule type="expression" dxfId="138" priority="3">
      <formula>CELL("защита", A2)=0</formula>
    </cfRule>
  </conditionalFormatting>
  <dataValidations count="5">
    <dataValidation type="custom" allowBlank="1" showInputMessage="1" showErrorMessage="1" prompt="ИНН — 10 цифр для юр. лиц, 12 цифр для физ. лиц._x000a__x000a_Если иностранное лицо — ввведите номер, однозначно идентифицирующий лицо, принятый в стране его регистрации." sqref="J8:J11">
      <formula1>AND(ISNUMBER(VALUE(C8)), OR(LEN(C8)=10, LEN(C8)=12))</formula1>
    </dataValidation>
    <dataValidation type="custom" allowBlank="1" showInputMessage="1" showErrorMessage="1" prompt="ИНН — 10 цифр для юр. лиц._x000a__x000a_Если иностранное лицо — ввведите номер, однозначно идентифицирующий лицо, принятый в стране его регистрации." sqref="C8:C11">
      <formula1>AND(ISNUMBER(VALUE(C8)), LEN(C8)=10)</formula1>
    </dataValidation>
    <dataValidation type="custom" errorStyle="warning" allowBlank="1" showInputMessage="1" showErrorMessage="1" error="ОГРН — 13 цифр" prompt="ОГРН — 13 цифр" sqref="D8:D11">
      <formula1>AND(ISNUMBER(VALUE(C8)), LEN(C8)=13)</formula1>
    </dataValidation>
    <dataValidation type="custom" errorStyle="warning" allowBlank="1" showInputMessage="1" showErrorMessage="1" error="ОГРН — 13 цифр" prompt="ОГРН — 13 цифр" sqref="K8:K11">
      <formula1>AND(ISNUMBER(VALUE(C8)), LEN(C8)=13)</formula1>
    </dataValidation>
    <dataValidation operator="greaterThan" allowBlank="1" showInputMessage="1" showErrorMessage="1" sqref="B8:B11 I8:I11"/>
  </dataValidations>
  <pageMargins left="0.39370078740157483" right="0.23622047244094491" top="0.74803149606299213" bottom="0.76" header="0.31496062992125984" footer="0.31496062992125984"/>
  <pageSetup paperSize="9" scale="83"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D a t a M a s h u p   x m l n s = " h t t p : / / s c h e m a s . m i c r o s o f t . c o m / D a t a M a s h u p " > A A A A A B c D A A B Q S w M E F A A C A A g A h 1 1 K U 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h 1 1 K 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d d S l A o i k e 4 D g A A A B E A A A A T A B w A R m 9 y b X V s Y X M v U 2 V j d G l v b j E u b S C i G A A o o B Q A A A A A A A A A A A A A A A A A A A A A A A A A A A A r T k 0 u y c z P U w i G 0 I b W A F B L A Q I t A B Q A A g A I A I d d S l A 6 1 4 1 8 p w A A A P g A A A A S A A A A A A A A A A A A A A A A A A A A A A B D b 2 5 m a W c v U G F j a 2 F n Z S 5 4 b W x Q S w E C L Q A U A A I A C A C H X U p Q D 8 r p q 6 Q A A A D p A A A A E w A A A A A A A A A A A A A A A A D z A A A A W 0 N v b n R l b n R f V H l w Z X N d L n h t b F B L A Q I t A B Q A A g A I A I d d S l A 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U h s G c R g 3 2 Q 4 p g J q Z w M a R H A A A A A A I A A A A A A A N m A A D A A A A A E A A A A M F Y R 5 G 2 R I X w O 1 C N f d o j / E g A A A A A B I A A A K A A A A A Q A A A A 8 Q w E J 7 s Q F Q E l r s A T k G u j l F A A A A C 7 J C / S v / g K + g S Z N u a y w a 5 N T V E 4 1 3 O J p S 4 E F r U x I Z h B 8 0 C 6 Y a R 5 S 0 i 2 w L E j J m W G 5 B H X 4 + m u L X 6 r i P C 6 2 W q 2 N V d u F k V b + M w U t H E H 4 F t B 3 Z J V I R Q A A A C 8 J 9 / a 2 / n L J k q C S b 2 X W t X 0 4 c d o X w = = < / D a t a M a s h u p > 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48763DC5-652A-49CA-9DEA-EBB22729674F}">
  <ds:schemaRefs>
    <ds:schemaRef ds:uri="http://schemas.microsoft.com/DataMashup"/>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46</vt:i4>
      </vt:variant>
    </vt:vector>
  </HeadingPairs>
  <TitlesOfParts>
    <vt:vector size="62" baseType="lpstr">
      <vt:lpstr>ID</vt:lpstr>
      <vt:lpstr>КП - ОФЕРТА</vt:lpstr>
      <vt:lpstr>1.1. Анкета</vt:lpstr>
      <vt:lpstr>1.2. Анкета. Виды работ</vt:lpstr>
      <vt:lpstr>1.3. Анкета. Баланс</vt:lpstr>
      <vt:lpstr>2. Соответствие требованиям</vt:lpstr>
      <vt:lpstr>3. Кадры</vt:lpstr>
      <vt:lpstr>4. МТР</vt:lpstr>
      <vt:lpstr>5. Собственники</vt:lpstr>
      <vt:lpstr>6.1. Опыт</vt:lpstr>
      <vt:lpstr>6.2. Претензии</vt:lpstr>
      <vt:lpstr>6.3. Суд. решения</vt:lpstr>
      <vt:lpstr>6.4. Субподрядчики</vt:lpstr>
      <vt:lpstr>Согласие</vt:lpstr>
      <vt:lpstr>~</vt:lpstr>
      <vt:lpstr>Выборы</vt:lpstr>
      <vt:lpstr>ВНЕОБОРОТНЫЕ_АКТИВЫ</vt:lpstr>
      <vt:lpstr>Доходы_будущих_периодов</vt:lpstr>
      <vt:lpstr>'1.1. Анкета'!Заголовки_для_печати</vt:lpstr>
      <vt:lpstr>'1.2. Анкета. Виды работ'!Заголовки_для_печати</vt:lpstr>
      <vt:lpstr>'1.3. Анкета. Баланс'!Заголовки_для_печати</vt:lpstr>
      <vt:lpstr>'2. Соответствие требованиям'!Заголовки_для_печати</vt:lpstr>
      <vt:lpstr>'3. Кадры'!Заголовки_для_печати</vt:lpstr>
      <vt:lpstr>'4. МТР'!Заголовки_для_печати</vt:lpstr>
      <vt:lpstr>'5. Собственники'!Заголовки_для_печати</vt:lpstr>
      <vt:lpstr>'6.1. Опыт'!Заголовки_для_печати</vt:lpstr>
      <vt:lpstr>'6.2. Претензии'!Заголовки_для_печати</vt:lpstr>
      <vt:lpstr>'6.3. Суд. решения'!Заголовки_для_печати</vt:lpstr>
      <vt:lpstr>'6.4. Субподрядчики'!Заголовки_для_печати</vt:lpstr>
      <vt:lpstr>'КП - ОФЕРТА'!Заголовки_для_печати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'1.2. Анкета. Виды работ'!Область_печати</vt:lpstr>
      <vt:lpstr>'1.3. Анкета. Баланс'!Область_печати</vt:lpstr>
      <vt:lpstr>Согласие!Область_печати</vt:lpstr>
      <vt:lpstr>ОБОРОТНЫЕ_АКТИВЫ</vt:lpstr>
      <vt:lpstr>'1.2. Анкета. Виды работ'!ОсновнаяИнформация_АдресЭлектроннойПочтыУчастника</vt:lpstr>
      <vt:lpstr>ОсновнаяИнформация_АдресЭлектроннойПочтыУчастника</vt:lpstr>
      <vt:lpstr>ОсновнаяИнформация_ГородМестонахождения</vt:lpstr>
      <vt:lpstr>'1.2. Анкета. Виды работ'!ОсновнаяИнформация_ИННУчастника</vt:lpstr>
      <vt:lpstr>ОсновнаяИнформация_ИННУчастника</vt:lpstr>
      <vt:lpstr>'1.2. Анкета. Виды работ'!ОсновнаяИнформация_КППУчастника</vt:lpstr>
      <vt:lpstr>ОсновнаяИнформация_КППУчастника</vt:lpstr>
      <vt:lpstr>'1.2. Анкета. Виды работ'!ОсновнаяИнформация_МестонахождениеУчастника</vt:lpstr>
      <vt:lpstr>ОсновнаяИнформация_МестонахождениеУчастника</vt:lpstr>
      <vt:lpstr>'1.2. Анкета. Виды работ'!ОсновнаяИнформация_НаименованиеУчастника</vt:lpstr>
      <vt:lpstr>ОсновнаяИнформация_НаименованиеУчастника</vt:lpstr>
      <vt:lpstr>'1.2. Анкета. Виды работ'!ОсновнаяИнформация_ОГРНУчастника</vt:lpstr>
      <vt:lpstr>ОсновнаяИнформация_ОГРНУчастника</vt:lpstr>
      <vt:lpstr>'1.2. Анкета. Виды работ'!ОсновнаяИнформация_ОКВЭДУчастника</vt:lpstr>
      <vt:lpstr>ОсновнаяИнформация_ОКВЭДУчастника</vt:lpstr>
      <vt:lpstr>'1.2. Анкета. Виды работ'!ОсновнаяИнформация_ОКОПФУчастника</vt:lpstr>
      <vt:lpstr>ОсновнаяИнформация_ОКОПФУчастника</vt:lpstr>
      <vt:lpstr>'1.2. Анкета. Виды работ'!ОсновнаяИнформация_ОКПОУчастника</vt:lpstr>
      <vt:lpstr>ОсновнаяИнформация_ОКПОУчастника</vt:lpstr>
      <vt:lpstr>'1.2. Анкета. Виды работ'!ОсновнаяИнформация_ПочтовыйАдресУчастника</vt:lpstr>
      <vt:lpstr>ОсновнаяИнформация_ПочтовыйАдресУчастника</vt:lpstr>
      <vt:lpstr>Оценочные_обязательства</vt:lpstr>
      <vt:lpstr>ПрохождениеТехническогоАудита</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
  <dcterms:created xsi:type="dcterms:W3CDTF">2015-06-05T18:19:34Z</dcterms:created>
  <dcterms:modified xsi:type="dcterms:W3CDTF">2020-11-10T01:25:49Z</dcterms:modified>
  <cp:category>Формы; Закупочная документация</cp:category>
</cp:coreProperties>
</file>